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E:\2024\RPS\"/>
    </mc:Choice>
  </mc:AlternateContent>
  <xr:revisionPtr revIDLastSave="0" documentId="13_ncr:1_{463C7B89-F336-493B-87FC-E7AF683621A7}" xr6:coauthVersionLast="47" xr6:coauthVersionMax="47" xr10:uidLastSave="{00000000-0000-0000-0000-000000000000}"/>
  <bookViews>
    <workbookView xWindow="-110" yWindow="-110" windowWidth="19420" windowHeight="10560" tabRatio="917" firstSheet="10" activeTab="15" xr2:uid="{00000000-000D-0000-FFFF-FFFF00000000}"/>
  </bookViews>
  <sheets>
    <sheet name="MENU" sheetId="59" r:id="rId1"/>
    <sheet name="IDENTITAS PRODI-Forlap Dikti" sheetId="37" r:id="rId2"/>
    <sheet name="COVER" sheetId="56" r:id="rId3"/>
    <sheet name="A. Visi Misi" sheetId="43" r:id="rId4"/>
    <sheet name="B. Profil" sheetId="30" r:id="rId5"/>
    <sheet name="C. CP" sheetId="42" r:id="rId6"/>
    <sheet name="Rumpun Ilmu Asli" sheetId="116" state="hidden" r:id="rId7"/>
    <sheet name="Bahan kajian asli" sheetId="117" state="hidden" r:id="rId8"/>
    <sheet name="Rumpun Ilmu-EDIT" sheetId="118" r:id="rId9"/>
    <sheet name="D. Membentuk SKS &amp; MK" sheetId="44" r:id="rId10"/>
    <sheet name="MAPING MK &amp; SKS" sheetId="54" r:id="rId11"/>
    <sheet name="E. Koneksi antar Unsur dlm MK" sheetId="48" r:id="rId12"/>
    <sheet name="rekap BAHAN KAJIAN" sheetId="57" state="hidden" r:id="rId13"/>
    <sheet name="F. Peta wajib &amp; pilihan" sheetId="49" r:id="rId14"/>
    <sheet name="G. Proporsi" sheetId="50" r:id="rId15"/>
    <sheet name="H. Peta Distribusi MK" sheetId="55" r:id="rId16"/>
    <sheet name="I. Daftar Sebaran" sheetId="51" r:id="rId17"/>
    <sheet name="Pancasila" sheetId="69" r:id="rId18"/>
    <sheet name="master - DAFTAR MK" sheetId="46" state="hidden" r:id="rId19"/>
  </sheets>
  <definedNames>
    <definedName name="_xlnm.Print_Area" localSheetId="5">'C. CP'!$A$1:$J$76</definedName>
    <definedName name="_xlnm.Print_Area" localSheetId="15">'H. Peta Distribusi MK'!$A$1:$AA$43</definedName>
    <definedName name="_xlnm.Print_Area" localSheetId="16">'I. Daftar Sebaran'!$A$1:$L$63</definedName>
    <definedName name="_xlnm.Print_Titles" localSheetId="11">'E. Koneksi antar Unsur dlm MK'!$4:$6</definedName>
    <definedName name="_xlnm.Print_Titles" localSheetId="13">'F. Peta wajib &amp; pilihan'!$4:$5</definedName>
    <definedName name="_xlnm.Print_Titles" localSheetId="14">'G. Proporsi'!$4:$6</definedName>
    <definedName name="_xlnm.Print_Titles" localSheetId="12">'rekap BAHAN KAJIAN'!$5:$5</definedName>
  </definedNames>
  <calcPr calcId="181029"/>
</workbook>
</file>

<file path=xl/calcChain.xml><?xml version="1.0" encoding="utf-8"?>
<calcChain xmlns="http://schemas.openxmlformats.org/spreadsheetml/2006/main">
  <c r="MV4" i="44" l="1"/>
  <c r="O4" i="44"/>
  <c r="P4" i="44"/>
  <c r="Q4" i="44"/>
  <c r="R4" i="44"/>
  <c r="S4" i="44"/>
  <c r="T4" i="44"/>
  <c r="U4" i="44"/>
  <c r="V4" i="44"/>
  <c r="W4" i="44"/>
  <c r="X4" i="44"/>
  <c r="Y4" i="44"/>
  <c r="Z4" i="44"/>
  <c r="AA4" i="44"/>
  <c r="AB4" i="44"/>
  <c r="AC4" i="44"/>
  <c r="AD4" i="44"/>
  <c r="AE4" i="44"/>
  <c r="AF4" i="44"/>
  <c r="AG4" i="44"/>
  <c r="AH4" i="44"/>
  <c r="AI4" i="44"/>
  <c r="AJ4" i="44"/>
  <c r="AK4" i="44"/>
  <c r="AL4" i="44"/>
  <c r="AM4" i="44"/>
  <c r="AN4" i="44"/>
  <c r="AO4" i="44"/>
  <c r="AP4" i="44"/>
  <c r="AQ4" i="44"/>
  <c r="AR4" i="44"/>
  <c r="AS4" i="44"/>
  <c r="AT4" i="44"/>
  <c r="AU4" i="44"/>
  <c r="AV4" i="44"/>
  <c r="AW4" i="44"/>
  <c r="AX4" i="44"/>
  <c r="AY4" i="44"/>
  <c r="AZ4" i="44"/>
  <c r="BA4" i="44"/>
  <c r="BB4" i="44"/>
  <c r="BC4" i="44"/>
  <c r="BD4" i="44"/>
  <c r="BE4" i="44"/>
  <c r="BF4" i="44"/>
  <c r="BG4" i="44"/>
  <c r="BH4" i="44"/>
  <c r="BI4" i="44"/>
  <c r="BJ4" i="44"/>
  <c r="BK4" i="44"/>
  <c r="BL4" i="44"/>
  <c r="BM4" i="44"/>
  <c r="BN4" i="44"/>
  <c r="BO4" i="44"/>
  <c r="BP4" i="44"/>
  <c r="BQ4" i="44"/>
  <c r="BR4" i="44"/>
  <c r="BS4" i="44"/>
  <c r="BT4" i="44"/>
  <c r="BU4" i="44"/>
  <c r="BV4" i="44"/>
  <c r="BW4" i="44"/>
  <c r="BX4" i="44"/>
  <c r="BY4" i="44"/>
  <c r="BZ4" i="44"/>
  <c r="CA4" i="44"/>
  <c r="CB4" i="44"/>
  <c r="CC4" i="44"/>
  <c r="CD4" i="44"/>
  <c r="CE4" i="44"/>
  <c r="CF4" i="44"/>
  <c r="CG4" i="44"/>
  <c r="CH4" i="44"/>
  <c r="CI4" i="44"/>
  <c r="CJ4" i="44"/>
  <c r="CK4" i="44"/>
  <c r="CL4" i="44"/>
  <c r="CM4" i="44"/>
  <c r="CN4" i="44"/>
  <c r="CO4" i="44"/>
  <c r="CP4" i="44"/>
  <c r="CQ4" i="44"/>
  <c r="CR4" i="44"/>
  <c r="CS4" i="44"/>
  <c r="CT4" i="44"/>
  <c r="CU4" i="44"/>
  <c r="CV4" i="44"/>
  <c r="CW4" i="44"/>
  <c r="CX4" i="44"/>
  <c r="CY4" i="44"/>
  <c r="CZ4" i="44"/>
  <c r="DA4" i="44"/>
  <c r="DB4" i="44"/>
  <c r="DC4" i="44"/>
  <c r="DD4" i="44"/>
  <c r="DE4" i="44"/>
  <c r="DF4" i="44"/>
  <c r="DG4" i="44"/>
  <c r="DH4" i="44"/>
  <c r="DI4" i="44"/>
  <c r="DJ4" i="44"/>
  <c r="DK4" i="44"/>
  <c r="DL4" i="44"/>
  <c r="DM4" i="44"/>
  <c r="DN4" i="44"/>
  <c r="DO4" i="44"/>
  <c r="DP4" i="44"/>
  <c r="DQ4" i="44"/>
  <c r="DR4" i="44"/>
  <c r="DS4" i="44"/>
  <c r="DT4" i="44"/>
  <c r="DU4" i="44"/>
  <c r="DV4" i="44"/>
  <c r="DW4" i="44"/>
  <c r="DX4" i="44"/>
  <c r="DY4" i="44"/>
  <c r="DZ4" i="44"/>
  <c r="EA4" i="44"/>
  <c r="EB4" i="44"/>
  <c r="EC4" i="44"/>
  <c r="ED4" i="44"/>
  <c r="EE4" i="44"/>
  <c r="EF4" i="44"/>
  <c r="EG4" i="44"/>
  <c r="EH4" i="44"/>
  <c r="EI4" i="44"/>
  <c r="EJ4" i="44"/>
  <c r="EK4" i="44"/>
  <c r="EL4" i="44"/>
  <c r="EM4" i="44"/>
  <c r="EN4" i="44"/>
  <c r="EO4" i="44"/>
  <c r="EP4" i="44"/>
  <c r="EQ4" i="44"/>
  <c r="ER4" i="44"/>
  <c r="ES4" i="44"/>
  <c r="ET4" i="44"/>
  <c r="EU4" i="44"/>
  <c r="EV4" i="44"/>
  <c r="EW4" i="44"/>
  <c r="EX4" i="44"/>
  <c r="EY4" i="44"/>
  <c r="EZ4" i="44"/>
  <c r="FA4" i="44"/>
  <c r="FB4" i="44"/>
  <c r="FC4" i="44"/>
  <c r="FD4" i="44"/>
  <c r="FE4" i="44"/>
  <c r="FF4" i="44"/>
  <c r="FG4" i="44"/>
  <c r="FH4" i="44"/>
  <c r="FI4" i="44"/>
  <c r="FJ4" i="44"/>
  <c r="FK4" i="44"/>
  <c r="FL4" i="44"/>
  <c r="FM4" i="44"/>
  <c r="FN4" i="44"/>
  <c r="FO4" i="44"/>
  <c r="FP4" i="44"/>
  <c r="FQ4" i="44"/>
  <c r="FR4" i="44"/>
  <c r="FS4" i="44"/>
  <c r="FT4" i="44"/>
  <c r="FU4" i="44"/>
  <c r="FV4" i="44"/>
  <c r="FW4" i="44"/>
  <c r="FX4" i="44"/>
  <c r="FY4" i="44"/>
  <c r="FZ4" i="44"/>
  <c r="GA4" i="44"/>
  <c r="GB4" i="44"/>
  <c r="GC4" i="44"/>
  <c r="GD4" i="44"/>
  <c r="GE4" i="44"/>
  <c r="GF4" i="44"/>
  <c r="GG4" i="44"/>
  <c r="GH4" i="44"/>
  <c r="GI4" i="44"/>
  <c r="GJ4" i="44"/>
  <c r="GK4" i="44"/>
  <c r="GL4" i="44"/>
  <c r="GM4" i="44"/>
  <c r="GN4" i="44"/>
  <c r="GO4" i="44"/>
  <c r="GP4" i="44"/>
  <c r="GQ4" i="44"/>
  <c r="GR4" i="44"/>
  <c r="GS4" i="44"/>
  <c r="GT4" i="44"/>
  <c r="GU4" i="44"/>
  <c r="GV4" i="44"/>
  <c r="GW4" i="44"/>
  <c r="GX4" i="44"/>
  <c r="GY4" i="44"/>
  <c r="GZ4" i="44"/>
  <c r="HA4" i="44"/>
  <c r="HB4" i="44"/>
  <c r="HC4" i="44"/>
  <c r="HD4" i="44"/>
  <c r="HE4" i="44"/>
  <c r="HF4" i="44"/>
  <c r="HG4" i="44"/>
  <c r="HH4" i="44"/>
  <c r="HI4" i="44"/>
  <c r="HJ4" i="44"/>
  <c r="HK4" i="44"/>
  <c r="HL4" i="44"/>
  <c r="HM4" i="44"/>
  <c r="HN4" i="44"/>
  <c r="HO4" i="44"/>
  <c r="HP4" i="44"/>
  <c r="HQ4" i="44"/>
  <c r="HR4" i="44"/>
  <c r="HS4" i="44"/>
  <c r="HT4" i="44"/>
  <c r="HU4" i="44"/>
  <c r="HV4" i="44"/>
  <c r="HW4" i="44"/>
  <c r="HX4" i="44"/>
  <c r="HY4" i="44"/>
  <c r="HZ4" i="44"/>
  <c r="IA4" i="44"/>
  <c r="IB4" i="44"/>
  <c r="IC4" i="44"/>
  <c r="ID4" i="44"/>
  <c r="IE4" i="44"/>
  <c r="IF4" i="44"/>
  <c r="IG4" i="44"/>
  <c r="IH4" i="44"/>
  <c r="II4" i="44"/>
  <c r="IJ4" i="44"/>
  <c r="IK4" i="44"/>
  <c r="IL4" i="44"/>
  <c r="IM4" i="44"/>
  <c r="IN4" i="44"/>
  <c r="IO4" i="44"/>
  <c r="IP4" i="44"/>
  <c r="IQ4" i="44"/>
  <c r="IR4" i="44"/>
  <c r="IS4" i="44"/>
  <c r="IT4" i="44"/>
  <c r="IU4" i="44"/>
  <c r="IV4" i="44"/>
  <c r="IW4" i="44"/>
  <c r="IX4" i="44"/>
  <c r="IY4" i="44"/>
  <c r="IZ4" i="44"/>
  <c r="JA4" i="44"/>
  <c r="JB4" i="44"/>
  <c r="JC4" i="44"/>
  <c r="JD4" i="44"/>
  <c r="JE4" i="44"/>
  <c r="JF4" i="44"/>
  <c r="JG4" i="44"/>
  <c r="JH4" i="44"/>
  <c r="JI4" i="44"/>
  <c r="JJ4" i="44"/>
  <c r="JK4" i="44"/>
  <c r="JL4" i="44"/>
  <c r="JM4" i="44"/>
  <c r="JN4" i="44"/>
  <c r="JO4" i="44"/>
  <c r="JP4" i="44"/>
  <c r="JQ4" i="44"/>
  <c r="JR4" i="44"/>
  <c r="JS4" i="44"/>
  <c r="JT4" i="44"/>
  <c r="JU4" i="44"/>
  <c r="JV4" i="44"/>
  <c r="JW4" i="44"/>
  <c r="JX4" i="44"/>
  <c r="JY4" i="44"/>
  <c r="JZ4" i="44"/>
  <c r="KA4" i="44"/>
  <c r="KB4" i="44"/>
  <c r="KC4" i="44"/>
  <c r="KD4" i="44"/>
  <c r="KE4" i="44"/>
  <c r="KF4" i="44"/>
  <c r="KG4" i="44"/>
  <c r="KH4" i="44"/>
  <c r="KI4" i="44"/>
  <c r="KJ4" i="44"/>
  <c r="KK4" i="44"/>
  <c r="KL4" i="44"/>
  <c r="KM4" i="44"/>
  <c r="KN4" i="44"/>
  <c r="KO4" i="44"/>
  <c r="KP4" i="44"/>
  <c r="KQ4" i="44"/>
  <c r="KR4" i="44"/>
  <c r="KS4" i="44"/>
  <c r="KT4" i="44"/>
  <c r="KU4" i="44"/>
  <c r="KV4" i="44"/>
  <c r="KW4" i="44"/>
  <c r="KX4" i="44"/>
  <c r="KY4" i="44"/>
  <c r="KZ4" i="44"/>
  <c r="LA4" i="44"/>
  <c r="LB4" i="44"/>
  <c r="LC4" i="44"/>
  <c r="LD4" i="44"/>
  <c r="LE4" i="44"/>
  <c r="LF4" i="44"/>
  <c r="LG4" i="44"/>
  <c r="LH4" i="44"/>
  <c r="LI4" i="44"/>
  <c r="LJ4" i="44"/>
  <c r="LK4" i="44"/>
  <c r="LL4" i="44"/>
  <c r="LM4" i="44"/>
  <c r="LN4" i="44"/>
  <c r="LO4" i="44"/>
  <c r="LP4" i="44"/>
  <c r="LQ4" i="44"/>
  <c r="LR4" i="44"/>
  <c r="LS4" i="44"/>
  <c r="LT4" i="44"/>
  <c r="LU4" i="44"/>
  <c r="LV4" i="44"/>
  <c r="LW4" i="44"/>
  <c r="LX4" i="44"/>
  <c r="LY4" i="44"/>
  <c r="LZ4" i="44"/>
  <c r="MA4" i="44"/>
  <c r="MB4" i="44"/>
  <c r="MC4" i="44"/>
  <c r="MD4" i="44"/>
  <c r="ME4" i="44"/>
  <c r="MF4" i="44"/>
  <c r="MG4" i="44"/>
  <c r="MH4" i="44"/>
  <c r="MI4" i="44"/>
  <c r="MJ4" i="44"/>
  <c r="MK4" i="44"/>
  <c r="ML4" i="44"/>
  <c r="MM4" i="44"/>
  <c r="MN4" i="44"/>
  <c r="MO4" i="44"/>
  <c r="MP4" i="44"/>
  <c r="MQ4" i="44"/>
  <c r="MR4" i="44"/>
  <c r="MS4" i="44"/>
  <c r="MT4" i="44"/>
  <c r="MU4" i="44"/>
  <c r="MW4" i="44"/>
  <c r="MX4" i="44"/>
  <c r="MY4" i="44"/>
  <c r="MZ4" i="44"/>
  <c r="NA4" i="44"/>
  <c r="NB4" i="44"/>
  <c r="NC4" i="44"/>
  <c r="ND4" i="44"/>
  <c r="NE4" i="44"/>
  <c r="NF4" i="44"/>
  <c r="NG4" i="44"/>
  <c r="NH4" i="44"/>
  <c r="NI4" i="44"/>
  <c r="NJ4" i="44"/>
  <c r="NK4" i="44"/>
  <c r="NL4" i="44"/>
  <c r="NM4" i="44"/>
  <c r="NN4" i="44"/>
  <c r="NO4" i="44"/>
  <c r="NP4" i="44"/>
  <c r="NQ4" i="44"/>
  <c r="NR4" i="44"/>
  <c r="NS4" i="44"/>
  <c r="NT4" i="44"/>
  <c r="NU4" i="44"/>
  <c r="NV4" i="44"/>
  <c r="NW4" i="44"/>
  <c r="NX4" i="44"/>
  <c r="NY4" i="44"/>
  <c r="NZ4" i="44"/>
  <c r="OA4" i="44"/>
  <c r="OB4" i="44"/>
  <c r="OC4" i="44"/>
  <c r="OD4" i="44"/>
  <c r="OE4" i="44"/>
  <c r="OF4" i="44"/>
  <c r="OG4" i="44"/>
  <c r="OH4" i="44"/>
  <c r="OI4" i="44"/>
  <c r="OJ4" i="44"/>
  <c r="OK4" i="44"/>
  <c r="OL4" i="44"/>
  <c r="OM4" i="44"/>
  <c r="ON4" i="44"/>
  <c r="OO4" i="44"/>
  <c r="OP4" i="44"/>
  <c r="OQ4" i="44"/>
  <c r="OR4" i="44"/>
  <c r="OS4" i="44"/>
  <c r="OT4" i="44"/>
  <c r="OU4" i="44"/>
  <c r="OV4" i="44"/>
  <c r="OW4" i="44"/>
  <c r="OX4" i="44"/>
  <c r="N4" i="44"/>
  <c r="B18" i="44"/>
  <c r="J84" i="54" l="1"/>
  <c r="J83" i="54"/>
  <c r="J79" i="54"/>
  <c r="J71" i="54"/>
  <c r="J69" i="54"/>
  <c r="J67" i="54"/>
  <c r="J66" i="54"/>
  <c r="J57" i="54"/>
  <c r="J56" i="54"/>
  <c r="J49" i="54"/>
  <c r="J43" i="54"/>
  <c r="J42" i="54"/>
  <c r="J41" i="54"/>
  <c r="J39" i="54"/>
  <c r="J27" i="54"/>
  <c r="J25" i="54"/>
  <c r="J24" i="54" l="1"/>
  <c r="J99" i="54" l="1"/>
  <c r="J91" i="54"/>
  <c r="J75" i="54"/>
  <c r="J29" i="54"/>
  <c r="J100" i="54" l="1"/>
  <c r="PA25" i="44"/>
  <c r="PA26" i="44"/>
  <c r="PA27" i="44"/>
  <c r="PA28" i="44"/>
  <c r="PA29" i="44"/>
  <c r="PA30" i="44"/>
  <c r="PA31" i="44"/>
  <c r="PA32" i="44"/>
  <c r="PA33" i="44"/>
  <c r="PA34" i="44"/>
  <c r="PA35" i="44"/>
  <c r="PA36" i="44"/>
  <c r="OY37" i="44"/>
  <c r="OZ37" i="44"/>
  <c r="PA37" i="44"/>
  <c r="PA38" i="44"/>
  <c r="PA39" i="44"/>
  <c r="PA40" i="44"/>
  <c r="PA41" i="44"/>
  <c r="PA42" i="44"/>
  <c r="PA43" i="44"/>
  <c r="PA44" i="44"/>
  <c r="PA45" i="44"/>
  <c r="PA46" i="44"/>
  <c r="PA47" i="44"/>
  <c r="PA48" i="44"/>
  <c r="PA49" i="44"/>
  <c r="PA50" i="44"/>
  <c r="PA51" i="44"/>
  <c r="PA52" i="44"/>
  <c r="OY53" i="44"/>
  <c r="PA53" i="44"/>
  <c r="PA54" i="44"/>
  <c r="PA55" i="44"/>
  <c r="PA56" i="44"/>
  <c r="PA57" i="44"/>
  <c r="PA58" i="44"/>
  <c r="PA59" i="44"/>
  <c r="PA60" i="44"/>
  <c r="PA61" i="44"/>
  <c r="PA62" i="44"/>
  <c r="PA63" i="44"/>
  <c r="PA64" i="44"/>
  <c r="PA65" i="44"/>
  <c r="E37" i="44"/>
  <c r="PB37" i="44" s="1"/>
  <c r="C56" i="44"/>
  <c r="OZ56" i="44" s="1"/>
  <c r="I100" i="54"/>
  <c r="E56" i="44" l="1"/>
  <c r="PB56" i="44" s="1"/>
  <c r="A295" i="54" l="1"/>
  <c r="B295" i="54"/>
  <c r="C295" i="54"/>
  <c r="D295" i="54"/>
  <c r="E10" i="116"/>
  <c r="F10" i="116"/>
  <c r="G10" i="116"/>
  <c r="E16" i="116"/>
  <c r="F16" i="116"/>
  <c r="G16" i="116"/>
  <c r="E46" i="116"/>
  <c r="F46" i="116"/>
  <c r="G46" i="116"/>
  <c r="E82" i="116"/>
  <c r="F82" i="116"/>
  <c r="G82" i="116"/>
  <c r="E22" i="116"/>
  <c r="F22" i="116"/>
  <c r="G22" i="116"/>
  <c r="E28" i="116"/>
  <c r="F28" i="116"/>
  <c r="G28" i="116"/>
  <c r="E76" i="116"/>
  <c r="F76" i="116"/>
  <c r="G76" i="116"/>
  <c r="E34" i="116"/>
  <c r="F34" i="116"/>
  <c r="G34" i="116"/>
  <c r="E97" i="116"/>
  <c r="F97" i="116"/>
  <c r="G97" i="116"/>
  <c r="E109" i="116"/>
  <c r="F109" i="116"/>
  <c r="G109" i="116"/>
  <c r="E70" i="116"/>
  <c r="F70" i="116"/>
  <c r="G70" i="116"/>
  <c r="E40" i="116"/>
  <c r="F40" i="116"/>
  <c r="G40" i="116"/>
  <c r="E91" i="116"/>
  <c r="F91" i="116"/>
  <c r="G91" i="116"/>
  <c r="E52" i="116"/>
  <c r="F52" i="116"/>
  <c r="G52" i="116"/>
  <c r="E58" i="116"/>
  <c r="F58" i="116"/>
  <c r="G58" i="116"/>
  <c r="E64" i="116"/>
  <c r="F64" i="116"/>
  <c r="G64" i="116"/>
  <c r="E115" i="116"/>
  <c r="F115" i="116"/>
  <c r="G115" i="116"/>
  <c r="E121" i="116"/>
  <c r="F121" i="116"/>
  <c r="G121" i="116"/>
  <c r="E127" i="116"/>
  <c r="F127" i="116"/>
  <c r="G127" i="116"/>
  <c r="E133" i="116"/>
  <c r="F133" i="116"/>
  <c r="G133" i="116"/>
  <c r="E139" i="116"/>
  <c r="F139" i="116"/>
  <c r="G139" i="116"/>
  <c r="E145" i="116"/>
  <c r="F145" i="116"/>
  <c r="G145" i="116"/>
  <c r="E181" i="116"/>
  <c r="F181" i="116"/>
  <c r="G181" i="116"/>
  <c r="E187" i="116"/>
  <c r="F187" i="116"/>
  <c r="G187" i="116"/>
  <c r="E193" i="116"/>
  <c r="F193" i="116"/>
  <c r="G193" i="116"/>
  <c r="E199" i="116"/>
  <c r="F199" i="116"/>
  <c r="G199" i="116"/>
  <c r="E205" i="116"/>
  <c r="F205" i="116"/>
  <c r="G205" i="116"/>
  <c r="E211" i="116"/>
  <c r="F211" i="116"/>
  <c r="G211" i="116"/>
  <c r="E223" i="116"/>
  <c r="F223" i="116"/>
  <c r="G223" i="116"/>
  <c r="E235" i="116"/>
  <c r="F235" i="116"/>
  <c r="G235" i="116"/>
  <c r="E245" i="116"/>
  <c r="F245" i="116"/>
  <c r="G245" i="116"/>
  <c r="E251" i="116"/>
  <c r="F251" i="116"/>
  <c r="G251" i="116"/>
  <c r="E257" i="116"/>
  <c r="F257" i="116"/>
  <c r="G257" i="116"/>
  <c r="E263" i="116"/>
  <c r="F263" i="116"/>
  <c r="G263" i="116"/>
  <c r="E269" i="116"/>
  <c r="F269" i="116"/>
  <c r="G269" i="116"/>
  <c r="E277" i="116"/>
  <c r="F277" i="116"/>
  <c r="G277" i="116"/>
  <c r="E283" i="116"/>
  <c r="F283" i="116"/>
  <c r="G283" i="116"/>
  <c r="E291" i="116"/>
  <c r="F291" i="116"/>
  <c r="G291" i="116"/>
  <c r="E298" i="116"/>
  <c r="F298" i="116"/>
  <c r="G298" i="116"/>
  <c r="E103" i="116"/>
  <c r="F103" i="116"/>
  <c r="G103" i="116"/>
  <c r="E358" i="116"/>
  <c r="F358" i="116"/>
  <c r="G358" i="116"/>
  <c r="E151" i="116"/>
  <c r="F151" i="116"/>
  <c r="G151" i="116"/>
  <c r="E157" i="116"/>
  <c r="F157" i="116"/>
  <c r="G157" i="116"/>
  <c r="E340" i="116"/>
  <c r="F340" i="116"/>
  <c r="G340" i="116"/>
  <c r="E304" i="116"/>
  <c r="F304" i="116"/>
  <c r="G304" i="116"/>
  <c r="E322" i="116"/>
  <c r="F322" i="116"/>
  <c r="G322" i="116"/>
  <c r="E163" i="116"/>
  <c r="F163" i="116"/>
  <c r="G163" i="116"/>
  <c r="E169" i="116"/>
  <c r="F169" i="116"/>
  <c r="G169" i="116"/>
  <c r="E175" i="116"/>
  <c r="F175" i="116"/>
  <c r="G175" i="116"/>
  <c r="E310" i="116"/>
  <c r="F310" i="116"/>
  <c r="G310" i="116"/>
  <c r="E328" i="116"/>
  <c r="F328" i="116"/>
  <c r="G328" i="116"/>
  <c r="E316" i="116"/>
  <c r="F316" i="116"/>
  <c r="G316" i="116"/>
  <c r="E334" i="116"/>
  <c r="F334" i="116"/>
  <c r="G334" i="116"/>
  <c r="E346" i="116"/>
  <c r="F346" i="116"/>
  <c r="G346" i="116"/>
  <c r="E217" i="116"/>
  <c r="F217" i="116"/>
  <c r="G217" i="116"/>
  <c r="E352" i="116"/>
  <c r="F352" i="116"/>
  <c r="G352" i="116"/>
  <c r="G4" i="116"/>
  <c r="F4" i="116"/>
  <c r="E4" i="116"/>
  <c r="G363" i="116" l="1"/>
  <c r="M9" i="55"/>
  <c r="D54" i="51" s="1"/>
  <c r="M10" i="55"/>
  <c r="E54" i="51" s="1"/>
  <c r="T20" i="55" l="1"/>
  <c r="I26" i="51" s="1"/>
  <c r="T21" i="55"/>
  <c r="J26" i="51" s="1"/>
  <c r="T22" i="55"/>
  <c r="K26" i="51" s="1"/>
  <c r="I30" i="55" l="1"/>
  <c r="K9" i="51" s="1"/>
  <c r="T16" i="55"/>
  <c r="C43" i="51" s="1"/>
  <c r="T17" i="55"/>
  <c r="D43" i="51" s="1"/>
  <c r="T18" i="55"/>
  <c r="E43" i="51" s="1"/>
  <c r="T32" i="55"/>
  <c r="C13" i="51" s="1"/>
  <c r="T33" i="55"/>
  <c r="D13" i="51" s="1"/>
  <c r="T34" i="55"/>
  <c r="E13" i="51" s="1"/>
  <c r="X28" i="55"/>
  <c r="I12" i="51" s="1"/>
  <c r="X29" i="55"/>
  <c r="J12" i="51" s="1"/>
  <c r="X30" i="55"/>
  <c r="K12" i="51" s="1"/>
  <c r="T12" i="55"/>
  <c r="I44" i="51" s="1"/>
  <c r="T13" i="55"/>
  <c r="J44" i="51" s="1"/>
  <c r="T14" i="55"/>
  <c r="K44" i="51" s="1"/>
  <c r="K32" i="55"/>
  <c r="C10" i="51" s="1"/>
  <c r="K33" i="55"/>
  <c r="D10" i="51" s="1"/>
  <c r="K34" i="55"/>
  <c r="E10" i="51" s="1"/>
  <c r="R32" i="55"/>
  <c r="C12" i="51" s="1"/>
  <c r="R33" i="55"/>
  <c r="D12" i="51" s="1"/>
  <c r="R34" i="55"/>
  <c r="E12" i="51" s="1"/>
  <c r="Z20" i="55"/>
  <c r="I29" i="51" s="1"/>
  <c r="Z21" i="55"/>
  <c r="J29" i="51" s="1"/>
  <c r="Z22" i="55"/>
  <c r="K29" i="51" s="1"/>
  <c r="V32" i="55"/>
  <c r="C14" i="51" s="1"/>
  <c r="V33" i="55"/>
  <c r="D14" i="51" s="1"/>
  <c r="V34" i="55"/>
  <c r="E14" i="51" s="1"/>
  <c r="T8" i="55"/>
  <c r="C55" i="51" s="1"/>
  <c r="T9" i="55"/>
  <c r="D55" i="51" s="1"/>
  <c r="T10" i="55"/>
  <c r="E55" i="51" s="1"/>
  <c r="M8" i="55"/>
  <c r="C54" i="51" s="1"/>
  <c r="Z24" i="55"/>
  <c r="C28" i="51" s="1"/>
  <c r="Z25" i="55"/>
  <c r="D28" i="51" s="1"/>
  <c r="Z26" i="55"/>
  <c r="E28" i="51" s="1"/>
  <c r="V20" i="55"/>
  <c r="I27" i="51" s="1"/>
  <c r="V21" i="55"/>
  <c r="J27" i="51" s="1"/>
  <c r="V22" i="55"/>
  <c r="K27" i="51" s="1"/>
  <c r="V16" i="55"/>
  <c r="C44" i="51" s="1"/>
  <c r="V17" i="55"/>
  <c r="D44" i="51" s="1"/>
  <c r="V18" i="55"/>
  <c r="E44" i="51" s="1"/>
  <c r="X24" i="55"/>
  <c r="C27" i="51" s="1"/>
  <c r="X25" i="55"/>
  <c r="D27" i="51" s="1"/>
  <c r="X26" i="55"/>
  <c r="E27" i="51" s="1"/>
  <c r="X20" i="55"/>
  <c r="I28" i="51" s="1"/>
  <c r="X21" i="55"/>
  <c r="J28" i="51" s="1"/>
  <c r="X22" i="55"/>
  <c r="K28" i="51" s="1"/>
  <c r="X16" i="55"/>
  <c r="C45" i="51" s="1"/>
  <c r="X17" i="55"/>
  <c r="D45" i="51" s="1"/>
  <c r="X18" i="55"/>
  <c r="E45" i="51" s="1"/>
  <c r="E32" i="55"/>
  <c r="C7" i="51" s="1"/>
  <c r="E33" i="55"/>
  <c r="D7" i="51" s="1"/>
  <c r="E34" i="55"/>
  <c r="E28" i="55"/>
  <c r="I7" i="51" s="1"/>
  <c r="E29" i="55"/>
  <c r="J7" i="51" s="1"/>
  <c r="E30" i="55"/>
  <c r="E24" i="55"/>
  <c r="C22" i="51" s="1"/>
  <c r="E25" i="55"/>
  <c r="D22" i="51" s="1"/>
  <c r="E26" i="55"/>
  <c r="I32" i="55"/>
  <c r="C9" i="51" s="1"/>
  <c r="I33" i="55"/>
  <c r="D9" i="51" s="1"/>
  <c r="I34" i="55"/>
  <c r="E9" i="51" s="1"/>
  <c r="I28" i="55"/>
  <c r="I9" i="51" s="1"/>
  <c r="I29" i="55"/>
  <c r="J9" i="51" s="1"/>
  <c r="G24" i="55"/>
  <c r="C23" i="51" s="1"/>
  <c r="G25" i="55"/>
  <c r="D23" i="51" s="1"/>
  <c r="G26" i="55"/>
  <c r="E23" i="51" s="1"/>
  <c r="G32" i="55"/>
  <c r="C8" i="51" s="1"/>
  <c r="G33" i="55"/>
  <c r="D8" i="51" s="1"/>
  <c r="G34" i="55"/>
  <c r="E8" i="51" s="1"/>
  <c r="G28" i="55"/>
  <c r="I8" i="51" s="1"/>
  <c r="G29" i="55"/>
  <c r="J8" i="51" s="1"/>
  <c r="G30" i="55"/>
  <c r="K8" i="51" s="1"/>
  <c r="M32" i="55"/>
  <c r="C11" i="51" s="1"/>
  <c r="M33" i="55"/>
  <c r="D11" i="51" s="1"/>
  <c r="M34" i="55"/>
  <c r="E11" i="51" s="1"/>
  <c r="M28" i="55"/>
  <c r="I10" i="51" s="1"/>
  <c r="M29" i="55"/>
  <c r="J10" i="51" s="1"/>
  <c r="M30" i="55"/>
  <c r="K10" i="51" s="1"/>
  <c r="M24" i="55"/>
  <c r="C25" i="51" s="1"/>
  <c r="M25" i="55"/>
  <c r="D25" i="51" s="1"/>
  <c r="M26" i="55"/>
  <c r="E25" i="51" s="1"/>
  <c r="M20" i="55"/>
  <c r="I24" i="51" s="1"/>
  <c r="M21" i="55"/>
  <c r="J24" i="51" s="1"/>
  <c r="M22" i="55"/>
  <c r="K24" i="51" s="1"/>
  <c r="R28" i="55"/>
  <c r="I11" i="51" s="1"/>
  <c r="R29" i="55"/>
  <c r="J11" i="51" s="1"/>
  <c r="R30" i="55"/>
  <c r="K11" i="51" s="1"/>
  <c r="R24" i="55"/>
  <c r="C26" i="51" s="1"/>
  <c r="R25" i="55"/>
  <c r="D26" i="51" s="1"/>
  <c r="R26" i="55"/>
  <c r="E26" i="51" s="1"/>
  <c r="I24" i="55"/>
  <c r="C24" i="51" s="1"/>
  <c r="I25" i="55"/>
  <c r="D24" i="51" s="1"/>
  <c r="I26" i="55"/>
  <c r="E24" i="51" s="1"/>
  <c r="I20" i="55"/>
  <c r="I22" i="51" s="1"/>
  <c r="I21" i="55"/>
  <c r="J22" i="51" s="1"/>
  <c r="I22" i="55"/>
  <c r="K20" i="55"/>
  <c r="I23" i="51" s="1"/>
  <c r="K21" i="55"/>
  <c r="J23" i="51" s="1"/>
  <c r="K22" i="55"/>
  <c r="K23" i="51" s="1"/>
  <c r="R20" i="55"/>
  <c r="I25" i="51" s="1"/>
  <c r="R21" i="55"/>
  <c r="J25" i="51" s="1"/>
  <c r="R22" i="55"/>
  <c r="K25" i="51" s="1"/>
  <c r="R16" i="55"/>
  <c r="C42" i="51" s="1"/>
  <c r="R17" i="55"/>
  <c r="D42" i="51" s="1"/>
  <c r="R18" i="55"/>
  <c r="E42" i="51" s="1"/>
  <c r="K16" i="55"/>
  <c r="C41" i="51" s="1"/>
  <c r="K17" i="55"/>
  <c r="D41" i="51" s="1"/>
  <c r="K18" i="55"/>
  <c r="E41" i="51" s="1"/>
  <c r="R12" i="55"/>
  <c r="I43" i="51" s="1"/>
  <c r="R13" i="55"/>
  <c r="J43" i="51" s="1"/>
  <c r="R14" i="55"/>
  <c r="K43" i="51" s="1"/>
  <c r="E16" i="55"/>
  <c r="C38" i="51" s="1"/>
  <c r="E17" i="55"/>
  <c r="D38" i="51" s="1"/>
  <c r="E18" i="55"/>
  <c r="K12" i="55"/>
  <c r="I41" i="51" s="1"/>
  <c r="K13" i="55"/>
  <c r="J41" i="51" s="1"/>
  <c r="K14" i="55"/>
  <c r="K41" i="51" s="1"/>
  <c r="M12" i="55"/>
  <c r="I42" i="51" s="1"/>
  <c r="M13" i="55"/>
  <c r="J42" i="51" s="1"/>
  <c r="M14" i="55"/>
  <c r="K42" i="51" s="1"/>
  <c r="I8" i="55"/>
  <c r="C53" i="51" s="1"/>
  <c r="I9" i="55"/>
  <c r="D53" i="51" s="1"/>
  <c r="I10" i="55"/>
  <c r="G16" i="55"/>
  <c r="C39" i="51" s="1"/>
  <c r="G17" i="55"/>
  <c r="D39" i="51" s="1"/>
  <c r="G18" i="55"/>
  <c r="E39" i="51" s="1"/>
  <c r="G12" i="55"/>
  <c r="I39" i="51" s="1"/>
  <c r="G13" i="55"/>
  <c r="J39" i="51" s="1"/>
  <c r="G14" i="55"/>
  <c r="K39" i="51" s="1"/>
  <c r="E12" i="55"/>
  <c r="I38" i="51" s="1"/>
  <c r="E13" i="55"/>
  <c r="J38" i="51" s="1"/>
  <c r="E14" i="55"/>
  <c r="I16" i="55"/>
  <c r="C40" i="51" s="1"/>
  <c r="I17" i="55"/>
  <c r="D40" i="51" s="1"/>
  <c r="I18" i="55"/>
  <c r="E40" i="51" s="1"/>
  <c r="I12" i="55"/>
  <c r="I40" i="51" s="1"/>
  <c r="I13" i="55"/>
  <c r="J40" i="51" s="1"/>
  <c r="I14" i="55"/>
  <c r="K40" i="51" s="1"/>
  <c r="B48" i="49"/>
  <c r="C48" i="49"/>
  <c r="E48" i="49"/>
  <c r="B49" i="49"/>
  <c r="B48" i="50" s="1"/>
  <c r="C49" i="49"/>
  <c r="C48" i="50" s="1"/>
  <c r="E49" i="49"/>
  <c r="E48" i="50" s="1"/>
  <c r="B50" i="49"/>
  <c r="B49" i="50" s="1"/>
  <c r="C50" i="49"/>
  <c r="C49" i="50" s="1"/>
  <c r="E50" i="49"/>
  <c r="E49" i="50" s="1"/>
  <c r="B51" i="49"/>
  <c r="B50" i="50" s="1"/>
  <c r="C51" i="49"/>
  <c r="C50" i="50" s="1"/>
  <c r="E51" i="49"/>
  <c r="E50" i="50" s="1"/>
  <c r="B52" i="49"/>
  <c r="B51" i="50" s="1"/>
  <c r="C52" i="49"/>
  <c r="C51" i="50" s="1"/>
  <c r="E52" i="49"/>
  <c r="E51" i="50" s="1"/>
  <c r="B53" i="49"/>
  <c r="B52" i="50" s="1"/>
  <c r="C53" i="49"/>
  <c r="C52" i="50" s="1"/>
  <c r="D53" i="49"/>
  <c r="D52" i="50" s="1"/>
  <c r="B54" i="49"/>
  <c r="B53" i="50" s="1"/>
  <c r="C54" i="49"/>
  <c r="C53" i="50" s="1"/>
  <c r="D54" i="49"/>
  <c r="D53" i="50" s="1"/>
  <c r="B55" i="49"/>
  <c r="B54" i="50" s="1"/>
  <c r="C55" i="49"/>
  <c r="C54" i="50" s="1"/>
  <c r="D55" i="49"/>
  <c r="D54" i="50" s="1"/>
  <c r="B56" i="49"/>
  <c r="B55" i="50" s="1"/>
  <c r="C56" i="49"/>
  <c r="C55" i="50" s="1"/>
  <c r="D56" i="49"/>
  <c r="D55" i="50" s="1"/>
  <c r="B57" i="49"/>
  <c r="B56" i="50" s="1"/>
  <c r="C57" i="49"/>
  <c r="C56" i="50" s="1"/>
  <c r="D57" i="49"/>
  <c r="D56" i="50" s="1"/>
  <c r="B58" i="49"/>
  <c r="B57" i="50" s="1"/>
  <c r="C58" i="49"/>
  <c r="C57" i="50" s="1"/>
  <c r="D58" i="49"/>
  <c r="D57" i="50" s="1"/>
  <c r="B59" i="49"/>
  <c r="B58" i="50" s="1"/>
  <c r="C59" i="49"/>
  <c r="C58" i="50" s="1"/>
  <c r="D59" i="49"/>
  <c r="D58" i="50" s="1"/>
  <c r="B60" i="49"/>
  <c r="B59" i="50" s="1"/>
  <c r="C60" i="49"/>
  <c r="C59" i="50" s="1"/>
  <c r="D60" i="49"/>
  <c r="D59" i="50" s="1"/>
  <c r="B61" i="49"/>
  <c r="B60" i="50" s="1"/>
  <c r="C61" i="49"/>
  <c r="C60" i="50" s="1"/>
  <c r="D61" i="49"/>
  <c r="D60" i="50" s="1"/>
  <c r="B62" i="49"/>
  <c r="B61" i="50" s="1"/>
  <c r="C62" i="49"/>
  <c r="C61" i="50" s="1"/>
  <c r="D62" i="49"/>
  <c r="D61" i="50" s="1"/>
  <c r="E38" i="51" l="1"/>
  <c r="B18" i="55"/>
  <c r="E22" i="51"/>
  <c r="B26" i="55"/>
  <c r="K38" i="51"/>
  <c r="B14" i="55"/>
  <c r="K22" i="51"/>
  <c r="B22" i="55"/>
  <c r="E7" i="51"/>
  <c r="B34" i="55"/>
  <c r="E53" i="51"/>
  <c r="B10" i="55"/>
  <c r="K7" i="51"/>
  <c r="B30" i="55"/>
  <c r="C47" i="50"/>
  <c r="B46" i="49"/>
  <c r="B45" i="50" s="1"/>
  <c r="C46" i="49"/>
  <c r="C45" i="50" s="1"/>
  <c r="E46" i="49"/>
  <c r="E45" i="50" s="1"/>
  <c r="B47" i="49"/>
  <c r="B46" i="50" s="1"/>
  <c r="C47" i="49"/>
  <c r="C46" i="50" s="1"/>
  <c r="E47" i="49"/>
  <c r="E46" i="50" s="1"/>
  <c r="B47" i="50"/>
  <c r="E47" i="50"/>
  <c r="B7" i="49"/>
  <c r="B8" i="50" s="1"/>
  <c r="C7" i="49"/>
  <c r="C8" i="50" s="1"/>
  <c r="E7" i="49"/>
  <c r="E8" i="50" s="1"/>
  <c r="B8" i="49"/>
  <c r="B9" i="50" s="1"/>
  <c r="C8" i="49"/>
  <c r="C9" i="50" s="1"/>
  <c r="E8" i="49"/>
  <c r="E9" i="50" s="1"/>
  <c r="B9" i="49"/>
  <c r="B10" i="50" s="1"/>
  <c r="C9" i="49"/>
  <c r="C10" i="50" s="1"/>
  <c r="E9" i="49"/>
  <c r="E10" i="50" s="1"/>
  <c r="B10" i="49"/>
  <c r="B11" i="50" s="1"/>
  <c r="C10" i="49"/>
  <c r="C11" i="50" s="1"/>
  <c r="E10" i="49"/>
  <c r="E11" i="50" s="1"/>
  <c r="B11" i="49"/>
  <c r="B12" i="50" s="1"/>
  <c r="C11" i="49"/>
  <c r="C12" i="50" s="1"/>
  <c r="E11" i="49"/>
  <c r="E12" i="50" s="1"/>
  <c r="B12" i="49"/>
  <c r="B13" i="50" s="1"/>
  <c r="C12" i="49"/>
  <c r="C13" i="50" s="1"/>
  <c r="E12" i="49"/>
  <c r="E13" i="50" s="1"/>
  <c r="B13" i="49"/>
  <c r="B14" i="50" s="1"/>
  <c r="C13" i="49"/>
  <c r="C14" i="50" s="1"/>
  <c r="E13" i="49"/>
  <c r="E14" i="50" s="1"/>
  <c r="B14" i="49"/>
  <c r="B15" i="50" s="1"/>
  <c r="C14" i="49"/>
  <c r="C15" i="50" s="1"/>
  <c r="E14" i="49"/>
  <c r="E15" i="50" s="1"/>
  <c r="B15" i="49"/>
  <c r="B62" i="50" s="1"/>
  <c r="C15" i="49"/>
  <c r="C62" i="50" s="1"/>
  <c r="E15" i="49"/>
  <c r="E62" i="50" s="1"/>
  <c r="B16" i="49"/>
  <c r="B63" i="50" s="1"/>
  <c r="C16" i="49"/>
  <c r="C63" i="50" s="1"/>
  <c r="E16" i="49"/>
  <c r="E63" i="50" s="1"/>
  <c r="B17" i="49"/>
  <c r="B16" i="50" s="1"/>
  <c r="C17" i="49"/>
  <c r="C16" i="50" s="1"/>
  <c r="E17" i="49"/>
  <c r="E16" i="50" s="1"/>
  <c r="B18" i="49"/>
  <c r="B17" i="50" s="1"/>
  <c r="C18" i="49"/>
  <c r="C17" i="50" s="1"/>
  <c r="E18" i="49"/>
  <c r="E17" i="50" s="1"/>
  <c r="B19" i="49"/>
  <c r="B18" i="50" s="1"/>
  <c r="C19" i="49"/>
  <c r="C18" i="50" s="1"/>
  <c r="E19" i="49"/>
  <c r="E18" i="50" s="1"/>
  <c r="B20" i="49"/>
  <c r="B19" i="50" s="1"/>
  <c r="C20" i="49"/>
  <c r="C19" i="50" s="1"/>
  <c r="E20" i="49"/>
  <c r="E19" i="50" s="1"/>
  <c r="B21" i="49"/>
  <c r="B20" i="50" s="1"/>
  <c r="C21" i="49"/>
  <c r="C20" i="50" s="1"/>
  <c r="E21" i="49"/>
  <c r="E20" i="50" s="1"/>
  <c r="B22" i="49"/>
  <c r="B21" i="50" s="1"/>
  <c r="C22" i="49"/>
  <c r="C21" i="50" s="1"/>
  <c r="E22" i="49"/>
  <c r="E21" i="50" s="1"/>
  <c r="B23" i="49"/>
  <c r="B22" i="50" s="1"/>
  <c r="C23" i="49"/>
  <c r="C22" i="50" s="1"/>
  <c r="E23" i="49"/>
  <c r="E22" i="50" s="1"/>
  <c r="B24" i="49"/>
  <c r="B23" i="50" s="1"/>
  <c r="C24" i="49"/>
  <c r="C23" i="50" s="1"/>
  <c r="E24" i="49"/>
  <c r="E23" i="50" s="1"/>
  <c r="B25" i="49"/>
  <c r="B24" i="50" s="1"/>
  <c r="C25" i="49"/>
  <c r="C24" i="50" s="1"/>
  <c r="E25" i="49"/>
  <c r="E24" i="50" s="1"/>
  <c r="B26" i="49"/>
  <c r="B25" i="50" s="1"/>
  <c r="C26" i="49"/>
  <c r="C25" i="50" s="1"/>
  <c r="E26" i="49"/>
  <c r="E25" i="50" s="1"/>
  <c r="B27" i="49"/>
  <c r="B26" i="50" s="1"/>
  <c r="C27" i="49"/>
  <c r="C26" i="50" s="1"/>
  <c r="E27" i="49"/>
  <c r="E26" i="50" s="1"/>
  <c r="B28" i="49"/>
  <c r="B27" i="50" s="1"/>
  <c r="C28" i="49"/>
  <c r="C27" i="50" s="1"/>
  <c r="E28" i="49"/>
  <c r="E27" i="50" s="1"/>
  <c r="B29" i="49"/>
  <c r="B28" i="50" s="1"/>
  <c r="C29" i="49"/>
  <c r="C28" i="50" s="1"/>
  <c r="E29" i="49"/>
  <c r="E28" i="50" s="1"/>
  <c r="B30" i="49"/>
  <c r="B29" i="50" s="1"/>
  <c r="C30" i="49"/>
  <c r="C29" i="50" s="1"/>
  <c r="E30" i="49"/>
  <c r="E29" i="50" s="1"/>
  <c r="B31" i="49"/>
  <c r="B30" i="50" s="1"/>
  <c r="C31" i="49"/>
  <c r="C30" i="50" s="1"/>
  <c r="E31" i="49"/>
  <c r="E30" i="50" s="1"/>
  <c r="B32" i="49"/>
  <c r="B31" i="50" s="1"/>
  <c r="C32" i="49"/>
  <c r="C31" i="50" s="1"/>
  <c r="E32" i="49"/>
  <c r="E31" i="50" s="1"/>
  <c r="B33" i="49"/>
  <c r="B32" i="50" s="1"/>
  <c r="C33" i="49"/>
  <c r="C32" i="50" s="1"/>
  <c r="E33" i="49"/>
  <c r="E32" i="50" s="1"/>
  <c r="B34" i="49"/>
  <c r="B33" i="50" s="1"/>
  <c r="C34" i="49"/>
  <c r="C33" i="50" s="1"/>
  <c r="E34" i="49"/>
  <c r="E33" i="50" s="1"/>
  <c r="B35" i="49"/>
  <c r="B34" i="50" s="1"/>
  <c r="C35" i="49"/>
  <c r="C34" i="50" s="1"/>
  <c r="E35" i="49"/>
  <c r="E34" i="50" s="1"/>
  <c r="B36" i="49"/>
  <c r="B35" i="50" s="1"/>
  <c r="C36" i="49"/>
  <c r="C35" i="50" s="1"/>
  <c r="E36" i="49"/>
  <c r="E35" i="50" s="1"/>
  <c r="B37" i="49"/>
  <c r="B36" i="50" s="1"/>
  <c r="C37" i="49"/>
  <c r="C36" i="50" s="1"/>
  <c r="E37" i="49"/>
  <c r="E36" i="50" s="1"/>
  <c r="B38" i="49"/>
  <c r="B37" i="50" s="1"/>
  <c r="C38" i="49"/>
  <c r="C37" i="50" s="1"/>
  <c r="E38" i="49"/>
  <c r="E37" i="50" s="1"/>
  <c r="B39" i="49"/>
  <c r="B38" i="50" s="1"/>
  <c r="C39" i="49"/>
  <c r="C38" i="50" s="1"/>
  <c r="E39" i="49"/>
  <c r="E38" i="50" s="1"/>
  <c r="B40" i="49"/>
  <c r="B39" i="50" s="1"/>
  <c r="C40" i="49"/>
  <c r="C39" i="50" s="1"/>
  <c r="E40" i="49"/>
  <c r="E39" i="50" s="1"/>
  <c r="B41" i="49"/>
  <c r="B40" i="50" s="1"/>
  <c r="C41" i="49"/>
  <c r="C40" i="50" s="1"/>
  <c r="E41" i="49"/>
  <c r="E40" i="50" s="1"/>
  <c r="B42" i="49"/>
  <c r="B41" i="50" s="1"/>
  <c r="C42" i="49"/>
  <c r="C41" i="50" s="1"/>
  <c r="E42" i="49"/>
  <c r="E41" i="50" s="1"/>
  <c r="B43" i="49"/>
  <c r="B42" i="50" s="1"/>
  <c r="C43" i="49"/>
  <c r="C42" i="50" s="1"/>
  <c r="E43" i="49"/>
  <c r="E42" i="50" s="1"/>
  <c r="B44" i="49"/>
  <c r="B43" i="50" s="1"/>
  <c r="C44" i="49"/>
  <c r="C43" i="50" s="1"/>
  <c r="E44" i="49"/>
  <c r="E43" i="50" s="1"/>
  <c r="B45" i="49"/>
  <c r="B44" i="50" s="1"/>
  <c r="C45" i="49"/>
  <c r="C44" i="50" s="1"/>
  <c r="E45" i="49"/>
  <c r="E44" i="50" s="1"/>
  <c r="E6" i="49"/>
  <c r="E7" i="50" s="1"/>
  <c r="C6" i="49"/>
  <c r="C7" i="50" s="1"/>
  <c r="B6" i="49"/>
  <c r="B7" i="50" s="1"/>
  <c r="D182" i="48"/>
  <c r="D184" i="48" s="1"/>
  <c r="F15" i="50" l="1"/>
  <c r="D63" i="49"/>
  <c r="F63" i="50"/>
  <c r="D5" i="49"/>
  <c r="E63" i="49"/>
  <c r="G6" i="50" l="1"/>
  <c r="L38" i="55" s="1"/>
  <c r="N38" i="55"/>
  <c r="H6" i="50"/>
  <c r="L39" i="55" s="1"/>
  <c r="N39" i="55"/>
  <c r="F6" i="50"/>
  <c r="L41" i="55" l="1"/>
  <c r="H39" i="42"/>
  <c r="F10" i="69" l="1"/>
  <c r="B57" i="69" s="1"/>
  <c r="B3" i="57" l="1"/>
  <c r="B2" i="57"/>
  <c r="IL6" i="57" l="1"/>
  <c r="IM6" i="57"/>
  <c r="IN6" i="57"/>
  <c r="IO6" i="57"/>
  <c r="IP6" i="57"/>
  <c r="IQ6" i="57"/>
  <c r="IR6" i="57"/>
  <c r="IS6" i="57"/>
  <c r="IT6" i="57"/>
  <c r="IU6" i="57"/>
  <c r="IV6" i="57"/>
  <c r="IW6" i="57"/>
  <c r="IX6" i="57"/>
  <c r="IY6" i="57"/>
  <c r="IZ6" i="57"/>
  <c r="JA6" i="57"/>
  <c r="JB6" i="57"/>
  <c r="JC6" i="57"/>
  <c r="JD6" i="57"/>
  <c r="JE6" i="57"/>
  <c r="JF6" i="57"/>
  <c r="JG6" i="57"/>
  <c r="JH6" i="57"/>
  <c r="JI6" i="57"/>
  <c r="JJ6" i="57"/>
  <c r="JK6" i="57"/>
  <c r="JL6" i="57"/>
  <c r="JM6" i="57"/>
  <c r="JN6" i="57"/>
  <c r="JO6" i="57"/>
  <c r="JP6" i="57"/>
  <c r="JQ6" i="57"/>
  <c r="JR6" i="57"/>
  <c r="JS6" i="57"/>
  <c r="JT6" i="57"/>
  <c r="JU6" i="57"/>
  <c r="JV6" i="57"/>
  <c r="JW6" i="57"/>
  <c r="JX6" i="57"/>
  <c r="JY6" i="57"/>
  <c r="JZ6" i="57"/>
  <c r="KA6" i="57"/>
  <c r="KB6" i="57"/>
  <c r="KC6" i="57"/>
  <c r="KD6" i="57"/>
  <c r="KE6" i="57"/>
  <c r="KF6" i="57"/>
  <c r="KG6" i="57"/>
  <c r="KH6" i="57"/>
  <c r="KI6" i="57"/>
  <c r="KJ6" i="57"/>
  <c r="KK6" i="57"/>
  <c r="KL6" i="57"/>
  <c r="KM6" i="57"/>
  <c r="KN6" i="57"/>
  <c r="KO6" i="57"/>
  <c r="KP6" i="57"/>
  <c r="KQ6" i="57"/>
  <c r="KR6" i="57"/>
  <c r="KS6" i="57"/>
  <c r="KT6" i="57"/>
  <c r="KU6" i="57"/>
  <c r="KV6" i="57"/>
  <c r="KW6" i="57"/>
  <c r="KX6" i="57"/>
  <c r="KY6" i="57"/>
  <c r="KZ6" i="57"/>
  <c r="LA6" i="57"/>
  <c r="LB6" i="57"/>
  <c r="LC6" i="57"/>
  <c r="LD6" i="57"/>
  <c r="LE6" i="57"/>
  <c r="LF6" i="57"/>
  <c r="LG6" i="57"/>
  <c r="LH6" i="57"/>
  <c r="LI6" i="57"/>
  <c r="LJ6" i="57"/>
  <c r="LK6" i="57"/>
  <c r="LL6" i="57"/>
  <c r="LM6" i="57"/>
  <c r="LN6" i="57"/>
  <c r="LO6" i="57"/>
  <c r="LP6" i="57"/>
  <c r="LQ6" i="57"/>
  <c r="LR6" i="57"/>
  <c r="LS6" i="57"/>
  <c r="LT6" i="57"/>
  <c r="LU6" i="57"/>
  <c r="LV6" i="57"/>
  <c r="LW6" i="57"/>
  <c r="LX6" i="57"/>
  <c r="LY6" i="57"/>
  <c r="LZ6" i="57"/>
  <c r="MA6" i="57"/>
  <c r="MB6" i="57"/>
  <c r="MC6" i="57"/>
  <c r="MD6" i="57"/>
  <c r="ME6" i="57"/>
  <c r="MF6" i="57"/>
  <c r="MG6" i="57"/>
  <c r="MH6" i="57"/>
  <c r="MI6" i="57"/>
  <c r="MJ6" i="57"/>
  <c r="MK6" i="57"/>
  <c r="ML6" i="57"/>
  <c r="MM6" i="57"/>
  <c r="MN6" i="57"/>
  <c r="MO6" i="57"/>
  <c r="MP6" i="57"/>
  <c r="MQ6" i="57"/>
  <c r="MR6" i="57"/>
  <c r="MS6" i="57"/>
  <c r="MT6" i="57"/>
  <c r="MU6" i="57"/>
  <c r="MV6" i="57"/>
  <c r="MW6" i="57"/>
  <c r="MX6" i="57"/>
  <c r="MY6" i="57"/>
  <c r="MZ6" i="57"/>
  <c r="NA6" i="57"/>
  <c r="NB6" i="57"/>
  <c r="NC6" i="57"/>
  <c r="ND6" i="57"/>
  <c r="NE6" i="57"/>
  <c r="NF6" i="57"/>
  <c r="NG6" i="57"/>
  <c r="NH6" i="57"/>
  <c r="NI6" i="57"/>
  <c r="NJ6" i="57"/>
  <c r="NK6" i="57"/>
  <c r="NL6" i="57"/>
  <c r="NM6" i="57"/>
  <c r="NN6" i="57"/>
  <c r="NO6" i="57"/>
  <c r="NP6" i="57"/>
  <c r="NQ6" i="57"/>
  <c r="NR6" i="57"/>
  <c r="NS6" i="57"/>
  <c r="NT6" i="57"/>
  <c r="NU6" i="57"/>
  <c r="NV6" i="57"/>
  <c r="NW6" i="57"/>
  <c r="NX6" i="57"/>
  <c r="NY6" i="57"/>
  <c r="NZ6" i="57"/>
  <c r="OA6" i="57"/>
  <c r="OB6" i="57"/>
  <c r="OC6" i="57"/>
  <c r="OD6" i="57"/>
  <c r="OE6" i="57"/>
  <c r="OF6" i="57"/>
  <c r="OG6" i="57"/>
  <c r="OH6" i="57"/>
  <c r="OI6" i="57"/>
  <c r="OJ6" i="57"/>
  <c r="OK6" i="57"/>
  <c r="OL6" i="57"/>
  <c r="OM6" i="57"/>
  <c r="ON6" i="57"/>
  <c r="OO6" i="57"/>
  <c r="OP6" i="57"/>
  <c r="OQ6" i="57"/>
  <c r="OR6" i="57"/>
  <c r="OS6" i="57"/>
  <c r="OT6" i="57"/>
  <c r="OU6" i="57"/>
  <c r="OV6" i="57"/>
  <c r="OW6" i="57"/>
  <c r="OX6" i="57"/>
  <c r="OY6" i="57"/>
  <c r="OZ6" i="57"/>
  <c r="PA6" i="57"/>
  <c r="PB6" i="57"/>
  <c r="PC6" i="57"/>
  <c r="PD6" i="57"/>
  <c r="PE6" i="57"/>
  <c r="PF6" i="57"/>
  <c r="PG6" i="57"/>
  <c r="PH6" i="57"/>
  <c r="PI6" i="57"/>
  <c r="PJ6" i="57"/>
  <c r="PK6" i="57"/>
  <c r="PL6" i="57"/>
  <c r="PM6" i="57"/>
  <c r="PN6" i="57"/>
  <c r="PO6" i="57"/>
  <c r="PP6" i="57"/>
  <c r="PQ6" i="57"/>
  <c r="PR6" i="57"/>
  <c r="PS6" i="57"/>
  <c r="PT6" i="57"/>
  <c r="PU6" i="57"/>
  <c r="PV6" i="57"/>
  <c r="PW6" i="57"/>
  <c r="PX6" i="57"/>
  <c r="PY6" i="57"/>
  <c r="PZ6" i="57"/>
  <c r="QA6" i="57"/>
  <c r="QB6" i="57"/>
  <c r="QC6" i="57"/>
  <c r="QD6" i="57"/>
  <c r="QE6" i="57"/>
  <c r="QF6" i="57"/>
  <c r="QG6" i="57"/>
  <c r="QH6" i="57"/>
  <c r="QI6" i="57"/>
  <c r="QJ6" i="57"/>
  <c r="QK6" i="57"/>
  <c r="QL6" i="57"/>
  <c r="QM6" i="57"/>
  <c r="QN6" i="57"/>
  <c r="QO6" i="57"/>
  <c r="QP6" i="57"/>
  <c r="QQ6" i="57"/>
  <c r="QR6" i="57"/>
  <c r="QS6" i="57"/>
  <c r="QT6" i="57"/>
  <c r="QU6" i="57"/>
  <c r="QV6" i="57"/>
  <c r="QW6" i="57"/>
  <c r="QX6" i="57"/>
  <c r="QY6" i="57"/>
  <c r="QZ6" i="57"/>
  <c r="RA6" i="57"/>
  <c r="RB6" i="57"/>
  <c r="RC6" i="57"/>
  <c r="RD6" i="57"/>
  <c r="RE6" i="57"/>
  <c r="RF6" i="57"/>
  <c r="RG6" i="57"/>
  <c r="RH6" i="57"/>
  <c r="RI6" i="57"/>
  <c r="RJ6" i="57"/>
  <c r="RK6" i="57"/>
  <c r="RL6" i="57"/>
  <c r="RM6" i="57"/>
  <c r="RN6" i="57"/>
  <c r="RO6" i="57"/>
  <c r="RP6" i="57"/>
  <c r="RQ6" i="57"/>
  <c r="RR6" i="57"/>
  <c r="RS6" i="57"/>
  <c r="RT6" i="57"/>
  <c r="RU6" i="57"/>
  <c r="RV6" i="57"/>
  <c r="RW6" i="57"/>
  <c r="RX6" i="57"/>
  <c r="RY6" i="57"/>
  <c r="RZ6" i="57"/>
  <c r="SA6" i="57"/>
  <c r="SB6" i="57"/>
  <c r="SC6" i="57"/>
  <c r="SD6" i="57"/>
  <c r="SE6" i="57"/>
  <c r="SF6" i="57"/>
  <c r="SG6" i="57"/>
  <c r="SH6" i="57"/>
  <c r="SI6" i="57"/>
  <c r="SJ6" i="57"/>
  <c r="SK6" i="57"/>
  <c r="SL6" i="57"/>
  <c r="SM6" i="57"/>
  <c r="SN6" i="57"/>
  <c r="SO6" i="57"/>
  <c r="SP6" i="57"/>
  <c r="SQ6" i="57"/>
  <c r="SR6" i="57"/>
  <c r="SS6" i="57"/>
  <c r="ST6" i="57"/>
  <c r="SU6" i="57"/>
  <c r="SV6" i="57"/>
  <c r="SW6" i="57"/>
  <c r="SX6" i="57"/>
  <c r="SY6" i="57"/>
  <c r="SZ6" i="57"/>
  <c r="TA6" i="57"/>
  <c r="TB6" i="57"/>
  <c r="TC6" i="57"/>
  <c r="TD6" i="57"/>
  <c r="TE6" i="57"/>
  <c r="TF6" i="57"/>
  <c r="TG6" i="57"/>
  <c r="TH6" i="57"/>
  <c r="TI6" i="57"/>
  <c r="TJ6" i="57"/>
  <c r="TK6" i="57"/>
  <c r="TL6" i="57"/>
  <c r="TM6" i="57"/>
  <c r="TN6" i="57"/>
  <c r="TO6" i="57"/>
  <c r="TP6" i="57"/>
  <c r="TQ6" i="57"/>
  <c r="TR6" i="57"/>
  <c r="TS6" i="57"/>
  <c r="TT6" i="57"/>
  <c r="TU6" i="57"/>
  <c r="TV6" i="57"/>
  <c r="TW6" i="57"/>
  <c r="TX6" i="57"/>
  <c r="TY6" i="57"/>
  <c r="TZ6" i="57"/>
  <c r="UA6" i="57"/>
  <c r="UB6" i="57"/>
  <c r="UC6" i="57"/>
  <c r="UD6" i="57"/>
  <c r="UE6" i="57"/>
  <c r="UF6" i="57"/>
  <c r="UG6" i="57"/>
  <c r="C275" i="57" l="1"/>
  <c r="C276" i="57" s="1"/>
  <c r="B7" i="44" l="1"/>
  <c r="C5" i="54" s="1"/>
  <c r="B8" i="44"/>
  <c r="C6" i="54" s="1"/>
  <c r="B9" i="44"/>
  <c r="C7" i="54" s="1"/>
  <c r="B10" i="44"/>
  <c r="C8" i="54" s="1"/>
  <c r="B11" i="44"/>
  <c r="C9" i="54" s="1"/>
  <c r="B12" i="44"/>
  <c r="C10" i="54" s="1"/>
  <c r="B13" i="44"/>
  <c r="C11" i="54" s="1"/>
  <c r="B14" i="44"/>
  <c r="C12" i="54" s="1"/>
  <c r="B15" i="44"/>
  <c r="C13" i="54" s="1"/>
  <c r="B16" i="44"/>
  <c r="C14" i="54" s="1"/>
  <c r="B17" i="44"/>
  <c r="C15" i="54" s="1"/>
  <c r="C16" i="54"/>
  <c r="B19" i="44"/>
  <c r="C17" i="54" s="1"/>
  <c r="B20" i="44"/>
  <c r="C18" i="54" s="1"/>
  <c r="B21" i="44"/>
  <c r="C19" i="54" s="1"/>
  <c r="B22" i="44"/>
  <c r="C20" i="54" s="1"/>
  <c r="B6" i="44"/>
  <c r="C4" i="54" s="1"/>
  <c r="C3" i="48" l="1"/>
  <c r="B3" i="49" l="1"/>
  <c r="B3" i="50"/>
  <c r="A3" i="51"/>
  <c r="H17" i="51"/>
  <c r="A32" i="51" s="1"/>
  <c r="H32" i="51" s="1"/>
  <c r="A48" i="51" s="1"/>
  <c r="H48" i="51" s="1"/>
  <c r="A63" i="51" l="1"/>
  <c r="H63" i="51" s="1"/>
  <c r="L4" i="51" l="1"/>
  <c r="F19" i="51" s="1"/>
  <c r="L19" i="51" s="1"/>
  <c r="F35" i="51" s="1"/>
  <c r="L35" i="51" l="1"/>
  <c r="F50" i="51" s="1"/>
  <c r="L50" i="51" s="1"/>
  <c r="F9" i="69" l="1"/>
  <c r="C9" i="69"/>
  <c r="D9" i="69"/>
  <c r="K37" i="51" l="1"/>
  <c r="B6" i="55"/>
  <c r="E37" i="51" l="1"/>
  <c r="K6" i="51"/>
  <c r="E21" i="51"/>
  <c r="E6" i="51"/>
  <c r="E17" i="51" s="1"/>
  <c r="A36" i="55"/>
  <c r="K17" i="51" l="1"/>
  <c r="K27" i="46" l="1"/>
  <c r="L27" i="46" s="1"/>
  <c r="N41" i="55" l="1"/>
  <c r="C48" i="44"/>
  <c r="E48" i="44" l="1"/>
  <c r="PB48" i="44" s="1"/>
  <c r="OZ48" i="44"/>
  <c r="B55" i="44"/>
  <c r="B56" i="44"/>
  <c r="B57" i="44"/>
  <c r="B58" i="44"/>
  <c r="B59" i="44"/>
  <c r="B60" i="44"/>
  <c r="B61" i="44"/>
  <c r="B62" i="44"/>
  <c r="B63" i="44"/>
  <c r="B64" i="44"/>
  <c r="B65" i="44"/>
  <c r="OY65" i="44" s="1"/>
  <c r="B54" i="44"/>
  <c r="B39" i="44"/>
  <c r="B40" i="44"/>
  <c r="B41" i="44"/>
  <c r="B42" i="44"/>
  <c r="B43" i="44"/>
  <c r="B44" i="44"/>
  <c r="B45" i="44"/>
  <c r="B46" i="44"/>
  <c r="B47" i="44"/>
  <c r="B48" i="44"/>
  <c r="B49" i="44"/>
  <c r="B50" i="44"/>
  <c r="B51" i="44"/>
  <c r="B52" i="44"/>
  <c r="B38" i="44"/>
  <c r="B25" i="44"/>
  <c r="B26" i="44"/>
  <c r="B27" i="44"/>
  <c r="B28" i="44"/>
  <c r="B29" i="44"/>
  <c r="B30" i="44"/>
  <c r="B31" i="44"/>
  <c r="B32" i="44"/>
  <c r="B33" i="44"/>
  <c r="B34" i="44"/>
  <c r="B35" i="44"/>
  <c r="B36" i="44"/>
  <c r="OY28" i="44" l="1"/>
  <c r="C30" i="54"/>
  <c r="OY35" i="44"/>
  <c r="C67" i="54"/>
  <c r="OY31" i="44"/>
  <c r="C43" i="54"/>
  <c r="OY27" i="44"/>
  <c r="C28" i="54"/>
  <c r="OY52" i="44"/>
  <c r="C39" i="54"/>
  <c r="OY48" i="44"/>
  <c r="C27" i="54"/>
  <c r="OY44" i="44"/>
  <c r="C76" i="54"/>
  <c r="OY40" i="44"/>
  <c r="C72" i="54"/>
  <c r="C37" i="54"/>
  <c r="OY64" i="44"/>
  <c r="OY60" i="44"/>
  <c r="C86" i="54"/>
  <c r="OY56" i="44"/>
  <c r="C92" i="54"/>
  <c r="OY33" i="44"/>
  <c r="C52" i="54"/>
  <c r="OY32" i="44"/>
  <c r="C44" i="54"/>
  <c r="OY34" i="44"/>
  <c r="C59" i="54"/>
  <c r="OY30" i="44"/>
  <c r="C42" i="54"/>
  <c r="OY26" i="44"/>
  <c r="C26" i="54"/>
  <c r="OY51" i="44"/>
  <c r="C36" i="54"/>
  <c r="OY47" i="44"/>
  <c r="C85" i="54"/>
  <c r="OY43" i="44"/>
  <c r="C75" i="54"/>
  <c r="OY39" i="44"/>
  <c r="C74" i="54"/>
  <c r="OY63" i="44"/>
  <c r="C70" i="54"/>
  <c r="OY59" i="44"/>
  <c r="C58" i="54"/>
  <c r="OY55" i="44"/>
  <c r="C88" i="54"/>
  <c r="OY29" i="44"/>
  <c r="C40" i="54"/>
  <c r="OY25" i="44"/>
  <c r="C25" i="54"/>
  <c r="OY50" i="44"/>
  <c r="C35" i="54"/>
  <c r="OY46" i="44"/>
  <c r="C84" i="54"/>
  <c r="OY42" i="44"/>
  <c r="C80" i="54"/>
  <c r="OY54" i="44"/>
  <c r="C81" i="54"/>
  <c r="OY62" i="44"/>
  <c r="C24" i="54"/>
  <c r="OY58" i="44"/>
  <c r="C82" i="54"/>
  <c r="OY36" i="44"/>
  <c r="C71" i="54"/>
  <c r="OY38" i="44"/>
  <c r="C29" i="54"/>
  <c r="OY49" i="44"/>
  <c r="C77" i="54"/>
  <c r="OY45" i="44"/>
  <c r="C83" i="54"/>
  <c r="OY41" i="44"/>
  <c r="C79" i="54"/>
  <c r="OY61" i="44"/>
  <c r="C68" i="54"/>
  <c r="OY57" i="44"/>
  <c r="C50" i="54"/>
  <c r="C25" i="44"/>
  <c r="C26" i="44"/>
  <c r="C27" i="44"/>
  <c r="C28" i="44"/>
  <c r="C29" i="44"/>
  <c r="C30" i="44"/>
  <c r="C31" i="44"/>
  <c r="C32" i="44"/>
  <c r="C33" i="44"/>
  <c r="C34" i="44"/>
  <c r="C35" i="44"/>
  <c r="C36" i="44"/>
  <c r="C38" i="44"/>
  <c r="C39" i="44"/>
  <c r="C40" i="44"/>
  <c r="C41" i="44"/>
  <c r="C42" i="44"/>
  <c r="C43" i="44"/>
  <c r="C44" i="44"/>
  <c r="C45" i="44"/>
  <c r="C46" i="44"/>
  <c r="C47" i="44"/>
  <c r="C49" i="44"/>
  <c r="C50" i="44"/>
  <c r="C51" i="44"/>
  <c r="C52" i="44"/>
  <c r="C53" i="44"/>
  <c r="C54" i="44"/>
  <c r="C55" i="44"/>
  <c r="C57" i="44"/>
  <c r="C58" i="44"/>
  <c r="C59" i="44"/>
  <c r="C60" i="44"/>
  <c r="C61" i="44"/>
  <c r="C62" i="44"/>
  <c r="C63" i="44"/>
  <c r="C64" i="44"/>
  <c r="C65" i="44"/>
  <c r="OZ63" i="44" l="1"/>
  <c r="E63" i="44"/>
  <c r="PB63" i="44" s="1"/>
  <c r="OZ50" i="44"/>
  <c r="E50" i="44"/>
  <c r="PB50" i="44" s="1"/>
  <c r="E41" i="44"/>
  <c r="PB41" i="44" s="1"/>
  <c r="OZ41" i="44"/>
  <c r="E28" i="44"/>
  <c r="PB28" i="44" s="1"/>
  <c r="OZ28" i="44"/>
  <c r="E62" i="44"/>
  <c r="PB62" i="44" s="1"/>
  <c r="OZ62" i="44"/>
  <c r="E58" i="44"/>
  <c r="PB58" i="44" s="1"/>
  <c r="OZ58" i="44"/>
  <c r="E53" i="44"/>
  <c r="PB53" i="44" s="1"/>
  <c r="OZ53" i="44"/>
  <c r="E49" i="44"/>
  <c r="PB49" i="44" s="1"/>
  <c r="OZ49" i="44"/>
  <c r="OZ44" i="44"/>
  <c r="E44" i="44"/>
  <c r="PB44" i="44" s="1"/>
  <c r="E40" i="44"/>
  <c r="PB40" i="44" s="1"/>
  <c r="OZ40" i="44"/>
  <c r="E35" i="44"/>
  <c r="PB35" i="44" s="1"/>
  <c r="OZ35" i="44"/>
  <c r="E31" i="44"/>
  <c r="PB31" i="44" s="1"/>
  <c r="OZ31" i="44"/>
  <c r="E27" i="44"/>
  <c r="PB27" i="44" s="1"/>
  <c r="OZ27" i="44"/>
  <c r="E59" i="44"/>
  <c r="PB59" i="44" s="1"/>
  <c r="OZ59" i="44"/>
  <c r="E45" i="44"/>
  <c r="PB45" i="44" s="1"/>
  <c r="OZ45" i="44"/>
  <c r="E36" i="44"/>
  <c r="PB36" i="44" s="1"/>
  <c r="OZ36" i="44"/>
  <c r="E32" i="44"/>
  <c r="PB32" i="44" s="1"/>
  <c r="OZ32" i="44"/>
  <c r="E65" i="44"/>
  <c r="PB65" i="44" s="1"/>
  <c r="OZ65" i="44"/>
  <c r="E61" i="44"/>
  <c r="PB61" i="44" s="1"/>
  <c r="OZ61" i="44"/>
  <c r="E57" i="44"/>
  <c r="PB57" i="44" s="1"/>
  <c r="OZ57" i="44"/>
  <c r="E52" i="44"/>
  <c r="PB52" i="44" s="1"/>
  <c r="OZ52" i="44"/>
  <c r="OZ47" i="44"/>
  <c r="E47" i="44"/>
  <c r="PB47" i="44" s="1"/>
  <c r="E43" i="44"/>
  <c r="PB43" i="44" s="1"/>
  <c r="OZ43" i="44"/>
  <c r="OZ39" i="44"/>
  <c r="E39" i="44"/>
  <c r="PB39" i="44" s="1"/>
  <c r="OZ34" i="44"/>
  <c r="E34" i="44"/>
  <c r="PB34" i="44" s="1"/>
  <c r="OZ30" i="44"/>
  <c r="E30" i="44"/>
  <c r="PB30" i="44" s="1"/>
  <c r="OZ26" i="44"/>
  <c r="E26" i="44"/>
  <c r="PB26" i="44" s="1"/>
  <c r="E54" i="44"/>
  <c r="PB54" i="44" s="1"/>
  <c r="OZ54" i="44"/>
  <c r="E64" i="44"/>
  <c r="PB64" i="44" s="1"/>
  <c r="OZ64" i="44"/>
  <c r="OZ60" i="44"/>
  <c r="E60" i="44"/>
  <c r="PB60" i="44" s="1"/>
  <c r="E55" i="44"/>
  <c r="PB55" i="44" s="1"/>
  <c r="OZ55" i="44"/>
  <c r="E51" i="44"/>
  <c r="PB51" i="44" s="1"/>
  <c r="OZ51" i="44"/>
  <c r="E46" i="44"/>
  <c r="PB46" i="44" s="1"/>
  <c r="OZ46" i="44"/>
  <c r="E42" i="44"/>
  <c r="PB42" i="44" s="1"/>
  <c r="OZ42" i="44"/>
  <c r="E38" i="44"/>
  <c r="PB38" i="44" s="1"/>
  <c r="OZ38" i="44"/>
  <c r="E33" i="44"/>
  <c r="PB33" i="44" s="1"/>
  <c r="OZ33" i="44"/>
  <c r="E29" i="44"/>
  <c r="PB29" i="44" s="1"/>
  <c r="OZ29" i="44"/>
  <c r="E25" i="44"/>
  <c r="PB25" i="44" s="1"/>
  <c r="OZ25" i="44"/>
  <c r="L25" i="44"/>
  <c r="B25" i="54" s="1"/>
  <c r="L26" i="44"/>
  <c r="B26" i="54" s="1"/>
  <c r="L27" i="44"/>
  <c r="B28" i="54" s="1"/>
  <c r="L28" i="44"/>
  <c r="B30" i="54" s="1"/>
  <c r="L29" i="44"/>
  <c r="B40" i="54" s="1"/>
  <c r="L30" i="44"/>
  <c r="B42" i="54" s="1"/>
  <c r="L31" i="44"/>
  <c r="B43" i="54" s="1"/>
  <c r="L32" i="44"/>
  <c r="B44" i="54" s="1"/>
  <c r="L33" i="44"/>
  <c r="B52" i="54" s="1"/>
  <c r="L34" i="44"/>
  <c r="B59" i="54" s="1"/>
  <c r="L35" i="44"/>
  <c r="B67" i="54" s="1"/>
  <c r="L36" i="44"/>
  <c r="B71" i="54" s="1"/>
  <c r="M36" i="44"/>
  <c r="L24" i="44"/>
  <c r="B23" i="54" s="1"/>
  <c r="B24" i="44"/>
  <c r="C23" i="54" s="1"/>
  <c r="K17" i="46" l="1"/>
  <c r="L17" i="46" s="1"/>
  <c r="I6" i="50" l="1"/>
  <c r="C1" i="43" l="1"/>
  <c r="J2" i="44" l="1"/>
  <c r="C2" i="48" s="1"/>
  <c r="E52" i="51"/>
  <c r="K21" i="51"/>
  <c r="PA66" i="44"/>
  <c r="F66" i="42"/>
  <c r="G66" i="42"/>
  <c r="H66" i="42" s="1"/>
  <c r="F67" i="42"/>
  <c r="G67" i="42"/>
  <c r="H67" i="42" s="1"/>
  <c r="F68" i="42"/>
  <c r="G68" i="42"/>
  <c r="H68" i="42" s="1"/>
  <c r="F69" i="42"/>
  <c r="G69" i="42"/>
  <c r="H69" i="42" s="1"/>
  <c r="F70" i="42"/>
  <c r="G70" i="42"/>
  <c r="H70" i="42" s="1"/>
  <c r="F71" i="42"/>
  <c r="G71" i="42"/>
  <c r="H71" i="42" s="1"/>
  <c r="F72" i="42"/>
  <c r="G72" i="42"/>
  <c r="H72" i="42" s="1"/>
  <c r="F73" i="42"/>
  <c r="G73" i="42"/>
  <c r="H73" i="42" s="1"/>
  <c r="F74" i="42"/>
  <c r="G74" i="42"/>
  <c r="H74" i="42" s="1"/>
  <c r="F75" i="42"/>
  <c r="G75" i="42"/>
  <c r="H75" i="42" s="1"/>
  <c r="G65" i="42"/>
  <c r="H65" i="42" s="1"/>
  <c r="F65" i="42"/>
  <c r="F45" i="42"/>
  <c r="G45" i="42"/>
  <c r="H45" i="42" s="1"/>
  <c r="F46" i="42"/>
  <c r="G46" i="42"/>
  <c r="H46" i="42" s="1"/>
  <c r="F47" i="42"/>
  <c r="G47" i="42"/>
  <c r="H47" i="42" s="1"/>
  <c r="F48" i="42"/>
  <c r="G48" i="42"/>
  <c r="H48" i="42" s="1"/>
  <c r="F49" i="42"/>
  <c r="G49" i="42"/>
  <c r="H49" i="42" s="1"/>
  <c r="F50" i="42"/>
  <c r="G50" i="42"/>
  <c r="H50" i="42" s="1"/>
  <c r="F51" i="42"/>
  <c r="G51" i="42"/>
  <c r="H51" i="42" s="1"/>
  <c r="F52" i="42"/>
  <c r="G52" i="42"/>
  <c r="H52" i="42" s="1"/>
  <c r="F53" i="42"/>
  <c r="G53" i="42"/>
  <c r="H53" i="42" s="1"/>
  <c r="F54" i="42"/>
  <c r="G54" i="42"/>
  <c r="H54" i="42" s="1"/>
  <c r="F55" i="42"/>
  <c r="G55" i="42"/>
  <c r="H55" i="42" s="1"/>
  <c r="F56" i="42"/>
  <c r="G56" i="42"/>
  <c r="H56" i="42" s="1"/>
  <c r="F57" i="42"/>
  <c r="G57" i="42"/>
  <c r="H57" i="42" s="1"/>
  <c r="F58" i="42"/>
  <c r="G58" i="42"/>
  <c r="H58" i="42" s="1"/>
  <c r="G44" i="42"/>
  <c r="H44" i="42" s="1"/>
  <c r="F44" i="42"/>
  <c r="F28" i="42"/>
  <c r="G28" i="42"/>
  <c r="H28" i="42" s="1"/>
  <c r="M25" i="44" s="1"/>
  <c r="F29" i="42"/>
  <c r="H29" i="42" s="1"/>
  <c r="G29" i="42"/>
  <c r="F30" i="42"/>
  <c r="G30" i="42"/>
  <c r="H30" i="42" s="1"/>
  <c r="F31" i="42"/>
  <c r="G31" i="42"/>
  <c r="H31" i="42" s="1"/>
  <c r="F32" i="42"/>
  <c r="G32" i="42"/>
  <c r="F33" i="42"/>
  <c r="G33" i="42"/>
  <c r="H33" i="42" s="1"/>
  <c r="F34" i="42"/>
  <c r="G34" i="42"/>
  <c r="H34" i="42" s="1"/>
  <c r="F35" i="42"/>
  <c r="G35" i="42"/>
  <c r="H35" i="42" s="1"/>
  <c r="F36" i="42"/>
  <c r="G36" i="42"/>
  <c r="H36" i="42" s="1"/>
  <c r="F37" i="42"/>
  <c r="G37" i="42"/>
  <c r="H37" i="42" s="1"/>
  <c r="F38" i="42"/>
  <c r="G38" i="42"/>
  <c r="H38" i="42" s="1"/>
  <c r="F39" i="42"/>
  <c r="G39" i="42"/>
  <c r="G27" i="42"/>
  <c r="H27" i="42" s="1"/>
  <c r="F27" i="42"/>
  <c r="F6" i="42"/>
  <c r="G6" i="42"/>
  <c r="F7" i="42"/>
  <c r="G7" i="42"/>
  <c r="F8" i="42"/>
  <c r="G8" i="42"/>
  <c r="F9" i="42"/>
  <c r="G9" i="42"/>
  <c r="F10" i="42"/>
  <c r="G10" i="42"/>
  <c r="F11" i="42"/>
  <c r="G11" i="42"/>
  <c r="F12" i="42"/>
  <c r="G12" i="42"/>
  <c r="F13" i="42"/>
  <c r="G13" i="42"/>
  <c r="F14" i="42"/>
  <c r="G14" i="42"/>
  <c r="F15" i="42"/>
  <c r="G15" i="42"/>
  <c r="F16" i="42"/>
  <c r="G16" i="42"/>
  <c r="F17" i="42"/>
  <c r="G17" i="42"/>
  <c r="F18" i="42"/>
  <c r="G18" i="42"/>
  <c r="F19" i="42"/>
  <c r="G19" i="42"/>
  <c r="F20" i="42"/>
  <c r="G20" i="42"/>
  <c r="F21" i="42"/>
  <c r="G21" i="42"/>
  <c r="F22" i="42"/>
  <c r="G22" i="42"/>
  <c r="G5" i="42"/>
  <c r="F5" i="42"/>
  <c r="M3" i="44"/>
  <c r="L58" i="44"/>
  <c r="B82" i="54" s="1"/>
  <c r="L59" i="44"/>
  <c r="B58" i="54" s="1"/>
  <c r="L60" i="44"/>
  <c r="B86" i="54" s="1"/>
  <c r="L61" i="44"/>
  <c r="B68" i="54" s="1"/>
  <c r="L62" i="44"/>
  <c r="B24" i="54" s="1"/>
  <c r="L63" i="44"/>
  <c r="B70" i="54" s="1"/>
  <c r="L64" i="44"/>
  <c r="B37" i="54" s="1"/>
  <c r="H5" i="42"/>
  <c r="OZ7" i="44"/>
  <c r="PA7" i="44"/>
  <c r="OZ8" i="44"/>
  <c r="PA8" i="44"/>
  <c r="OZ9" i="44"/>
  <c r="PA9" i="44"/>
  <c r="OZ10" i="44"/>
  <c r="PA10" i="44"/>
  <c r="OZ11" i="44"/>
  <c r="PA11" i="44"/>
  <c r="OZ12" i="44"/>
  <c r="PA12" i="44"/>
  <c r="OZ13" i="44"/>
  <c r="PA13" i="44"/>
  <c r="OZ14" i="44"/>
  <c r="PA14" i="44"/>
  <c r="OZ15" i="44"/>
  <c r="PA15" i="44"/>
  <c r="OZ16" i="44"/>
  <c r="PA16" i="44"/>
  <c r="OZ17" i="44"/>
  <c r="PA17" i="44"/>
  <c r="OZ18" i="44"/>
  <c r="PA18" i="44"/>
  <c r="OZ19" i="44"/>
  <c r="PA19" i="44"/>
  <c r="OZ20" i="44"/>
  <c r="PA20" i="44"/>
  <c r="OZ21" i="44"/>
  <c r="PA21" i="44"/>
  <c r="OZ22" i="44"/>
  <c r="PA22" i="44"/>
  <c r="OZ23" i="44"/>
  <c r="PA23" i="44"/>
  <c r="PA24" i="44"/>
  <c r="A2" i="55" l="1"/>
  <c r="B2" i="49"/>
  <c r="B2" i="50" s="1"/>
  <c r="A2" i="51" s="1"/>
  <c r="H32" i="42"/>
  <c r="M29" i="44" s="1"/>
  <c r="M60" i="44"/>
  <c r="M64" i="44"/>
  <c r="M58" i="44"/>
  <c r="M63" i="44"/>
  <c r="M33" i="44"/>
  <c r="M24" i="44"/>
  <c r="M35" i="44"/>
  <c r="M27" i="44"/>
  <c r="M34" i="44"/>
  <c r="M32" i="44"/>
  <c r="M30" i="44"/>
  <c r="M28" i="44"/>
  <c r="M62" i="44"/>
  <c r="M31" i="44"/>
  <c r="M61" i="44"/>
  <c r="M59" i="44"/>
  <c r="M26" i="44"/>
  <c r="E32" i="51"/>
  <c r="K32" i="51" s="1"/>
  <c r="E48" i="51" s="1"/>
  <c r="K48" i="51" s="1"/>
  <c r="E63" i="51" s="1"/>
  <c r="K63" i="51" s="1"/>
  <c r="PB66" i="44"/>
  <c r="OZ66" i="44"/>
  <c r="OY24" i="44"/>
  <c r="OY7" i="44"/>
  <c r="OY8" i="44"/>
  <c r="OY9" i="44"/>
  <c r="OY10" i="44"/>
  <c r="OY11" i="44"/>
  <c r="OY12" i="44"/>
  <c r="OY13" i="44"/>
  <c r="OY14" i="44"/>
  <c r="OY15" i="44"/>
  <c r="OY16" i="44"/>
  <c r="OY17" i="44"/>
  <c r="OY18" i="44"/>
  <c r="OY19" i="44"/>
  <c r="OY20" i="44"/>
  <c r="OY21" i="44"/>
  <c r="OY22" i="44"/>
  <c r="L55" i="44"/>
  <c r="B88" i="54" s="1"/>
  <c r="M55" i="44"/>
  <c r="L56" i="44"/>
  <c r="B92" i="54" s="1"/>
  <c r="M56" i="44"/>
  <c r="L57" i="44"/>
  <c r="B50" i="54" s="1"/>
  <c r="M57" i="44"/>
  <c r="L39" i="44"/>
  <c r="B74" i="54" s="1"/>
  <c r="M39" i="44"/>
  <c r="L40" i="44"/>
  <c r="B72" i="54" s="1"/>
  <c r="M40" i="44"/>
  <c r="L41" i="44"/>
  <c r="B79" i="54" s="1"/>
  <c r="M41" i="44"/>
  <c r="L42" i="44"/>
  <c r="B80" i="54" s="1"/>
  <c r="M42" i="44"/>
  <c r="L43" i="44"/>
  <c r="B75" i="54" s="1"/>
  <c r="M43" i="44"/>
  <c r="L44" i="44"/>
  <c r="B76" i="54" s="1"/>
  <c r="M44" i="44"/>
  <c r="L45" i="44"/>
  <c r="B83" i="54" s="1"/>
  <c r="M45" i="44"/>
  <c r="L46" i="44"/>
  <c r="B84" i="54" s="1"/>
  <c r="M46" i="44"/>
  <c r="L47" i="44"/>
  <c r="B85" i="54" s="1"/>
  <c r="M47" i="44"/>
  <c r="L48" i="44"/>
  <c r="B27" i="54" s="1"/>
  <c r="M48" i="44"/>
  <c r="L49" i="44"/>
  <c r="B77" i="54" s="1"/>
  <c r="M49" i="44"/>
  <c r="L50" i="44"/>
  <c r="B35" i="54" s="1"/>
  <c r="M50" i="44"/>
  <c r="L51" i="44"/>
  <c r="B36" i="54" s="1"/>
  <c r="M51" i="44"/>
  <c r="L52" i="44"/>
  <c r="B39" i="54" s="1"/>
  <c r="M52" i="44"/>
  <c r="M38" i="44"/>
  <c r="L38" i="44"/>
  <c r="B29" i="54" s="1"/>
  <c r="L7" i="44"/>
  <c r="B5" i="54" s="1"/>
  <c r="L8" i="44"/>
  <c r="B6" i="54" s="1"/>
  <c r="L9" i="44"/>
  <c r="B7" i="54" s="1"/>
  <c r="L10" i="44"/>
  <c r="B8" i="54" s="1"/>
  <c r="L11" i="44"/>
  <c r="B9" i="54" s="1"/>
  <c r="L12" i="44"/>
  <c r="B10" i="54" s="1"/>
  <c r="L13" i="44"/>
  <c r="B11" i="54" s="1"/>
  <c r="L14" i="44"/>
  <c r="B12" i="54" s="1"/>
  <c r="L15" i="44"/>
  <c r="B13" i="54" s="1"/>
  <c r="L16" i="44"/>
  <c r="B14" i="54" s="1"/>
  <c r="L17" i="44"/>
  <c r="B15" i="54" s="1"/>
  <c r="L18" i="44"/>
  <c r="B16" i="54" s="1"/>
  <c r="L19" i="44"/>
  <c r="B17" i="54" s="1"/>
  <c r="L20" i="44"/>
  <c r="B18" i="54" s="1"/>
  <c r="L21" i="44"/>
  <c r="B19" i="54" s="1"/>
  <c r="L22" i="44"/>
  <c r="B20" i="54" s="1"/>
  <c r="L23" i="44"/>
  <c r="B21" i="54" s="1"/>
  <c r="M6" i="44"/>
  <c r="M54" i="44" l="1"/>
  <c r="L6" i="44"/>
  <c r="B4" i="54" s="1"/>
  <c r="J78" i="46" l="1"/>
  <c r="D78" i="46"/>
  <c r="E8" i="44" l="1"/>
  <c r="PB8" i="44" s="1"/>
  <c r="E6" i="44"/>
  <c r="G6" i="44"/>
  <c r="G7" i="44" s="1"/>
  <c r="G8" i="44" s="1"/>
  <c r="E7" i="44"/>
  <c r="PB7" i="44" s="1"/>
  <c r="E9" i="44"/>
  <c r="PB9" i="44" s="1"/>
  <c r="E10" i="44"/>
  <c r="PB10" i="44" s="1"/>
  <c r="E11" i="44"/>
  <c r="PB11" i="44" s="1"/>
  <c r="E12" i="44"/>
  <c r="PB12" i="44" s="1"/>
  <c r="E13" i="44"/>
  <c r="PB13" i="44" s="1"/>
  <c r="E14" i="44"/>
  <c r="PB14" i="44" s="1"/>
  <c r="E15" i="44"/>
  <c r="PB15" i="44" s="1"/>
  <c r="E16" i="44"/>
  <c r="PB16" i="44" s="1"/>
  <c r="E17" i="44"/>
  <c r="PB17" i="44" s="1"/>
  <c r="E18" i="44"/>
  <c r="PB18" i="44" s="1"/>
  <c r="E19" i="44"/>
  <c r="PB19" i="44" s="1"/>
  <c r="E20" i="44"/>
  <c r="PB20" i="44" s="1"/>
  <c r="E21" i="44"/>
  <c r="PB21" i="44" s="1"/>
  <c r="E22" i="44"/>
  <c r="PB22" i="44" s="1"/>
  <c r="E23" i="44"/>
  <c r="PB23" i="44" s="1"/>
  <c r="L54" i="44"/>
  <c r="B81" i="54" s="1"/>
  <c r="G13" i="44" l="1"/>
  <c r="G18" i="44" s="1"/>
  <c r="G29" i="44" s="1"/>
  <c r="G40" i="44" s="1"/>
  <c r="G51" i="44" s="1"/>
  <c r="G62" i="44" s="1"/>
  <c r="G9" i="44"/>
  <c r="G10" i="44" s="1"/>
  <c r="G11" i="44" s="1"/>
  <c r="G23" i="44" l="1"/>
  <c r="G34" i="44" s="1"/>
  <c r="G45" i="44" s="1"/>
  <c r="G56" i="44" s="1"/>
  <c r="G15" i="44"/>
  <c r="G26" i="44" s="1"/>
  <c r="G37" i="44" s="1"/>
  <c r="G48" i="44" s="1"/>
  <c r="G59" i="44" s="1"/>
  <c r="G14" i="44"/>
  <c r="G25" i="44" s="1"/>
  <c r="G36" i="44" s="1"/>
  <c r="G47" i="44" s="1"/>
  <c r="G58" i="44" s="1"/>
  <c r="G12" i="44"/>
  <c r="G17" i="44" s="1"/>
  <c r="G28" i="44" s="1"/>
  <c r="G39" i="44" s="1"/>
  <c r="G50" i="44" s="1"/>
  <c r="G61" i="44" s="1"/>
  <c r="G16" i="44"/>
  <c r="G27" i="44" s="1"/>
  <c r="G38" i="44" s="1"/>
  <c r="G49" i="44" s="1"/>
  <c r="G60" i="44" s="1"/>
  <c r="G22" i="44" l="1"/>
  <c r="G33" i="44" s="1"/>
  <c r="G44" i="44" s="1"/>
  <c r="G55" i="44" s="1"/>
  <c r="G19" i="44"/>
  <c r="G30" i="44" s="1"/>
  <c r="G41" i="44" s="1"/>
  <c r="G52" i="44" s="1"/>
  <c r="G63" i="44" s="1"/>
  <c r="G20" i="44"/>
  <c r="G31" i="44" s="1"/>
  <c r="G42" i="44" s="1"/>
  <c r="G53" i="44" s="1"/>
  <c r="G64" i="44" s="1"/>
  <c r="G21" i="44"/>
  <c r="G32" i="44" s="1"/>
  <c r="G43" i="44" s="1"/>
  <c r="G54" i="44" s="1"/>
  <c r="G65" i="44" s="1"/>
  <c r="H6" i="42"/>
  <c r="H7" i="42"/>
  <c r="H8" i="42"/>
  <c r="H9" i="42"/>
  <c r="M10" i="44" s="1"/>
  <c r="H10" i="42"/>
  <c r="H11" i="42"/>
  <c r="H12" i="42"/>
  <c r="H13" i="42"/>
  <c r="H14" i="42"/>
  <c r="H15" i="42"/>
  <c r="H16" i="42"/>
  <c r="H17" i="42"/>
  <c r="H18" i="42"/>
  <c r="H19" i="42"/>
  <c r="H20" i="42"/>
  <c r="H21" i="42"/>
  <c r="M22" i="44" s="1"/>
  <c r="H22" i="42"/>
  <c r="M18" i="44" l="1"/>
  <c r="M21" i="44"/>
  <c r="M17" i="44"/>
  <c r="M13" i="44"/>
  <c r="M9" i="44"/>
  <c r="M14" i="44"/>
  <c r="M20" i="44"/>
  <c r="M16" i="44"/>
  <c r="M12" i="44"/>
  <c r="M8" i="44"/>
  <c r="M23" i="44"/>
  <c r="M19" i="44"/>
  <c r="M15" i="44"/>
  <c r="M11" i="44"/>
  <c r="M7" i="44"/>
  <c r="C24" i="44" l="1"/>
  <c r="OZ24" i="44" s="1"/>
  <c r="PA6" i="44"/>
  <c r="PB6" i="44"/>
  <c r="E24" i="44" l="1"/>
  <c r="G24" i="44"/>
  <c r="G35" i="44" s="1"/>
  <c r="G46" i="44" s="1"/>
  <c r="G57" i="44" s="1"/>
  <c r="OZ6" i="44"/>
  <c r="PB24" i="44" l="1"/>
  <c r="PB67" i="44" s="1"/>
  <c r="E67" i="44"/>
  <c r="F6" i="44" s="1"/>
  <c r="F7" i="44" l="1"/>
  <c r="H6" i="44"/>
  <c r="I6" i="44" s="1"/>
  <c r="D4" i="54" s="1"/>
  <c r="PC6" i="44" l="1"/>
  <c r="F8" i="44"/>
  <c r="H7" i="44"/>
  <c r="PD6" i="44"/>
  <c r="I7" i="44" l="1"/>
  <c r="D5" i="54" s="1"/>
  <c r="PC7" i="44"/>
  <c r="F9" i="44"/>
  <c r="F13" i="44"/>
  <c r="H8" i="44"/>
  <c r="PC8" i="44" s="1"/>
  <c r="PD7" i="44" l="1"/>
  <c r="I8" i="44"/>
  <c r="D6" i="54" s="1"/>
  <c r="F18" i="44"/>
  <c r="F29" i="44" s="1"/>
  <c r="H13" i="44"/>
  <c r="PC13" i="44" s="1"/>
  <c r="F24" i="44"/>
  <c r="F35" i="44" s="1"/>
  <c r="F10" i="44"/>
  <c r="F14" i="44"/>
  <c r="F25" i="44" s="1"/>
  <c r="H9" i="44"/>
  <c r="F40" i="44" l="1"/>
  <c r="H29" i="44"/>
  <c r="F36" i="44"/>
  <c r="H25" i="44"/>
  <c r="H35" i="44"/>
  <c r="F46" i="44"/>
  <c r="PD8" i="44"/>
  <c r="I9" i="44"/>
  <c r="D7" i="54" s="1"/>
  <c r="PC9" i="44"/>
  <c r="F23" i="44"/>
  <c r="F34" i="44" s="1"/>
  <c r="H18" i="44"/>
  <c r="PC18" i="44" s="1"/>
  <c r="F11" i="44"/>
  <c r="F15" i="44"/>
  <c r="F26" i="44" s="1"/>
  <c r="H10" i="44"/>
  <c r="I13" i="44"/>
  <c r="D11" i="54" s="1"/>
  <c r="F19" i="44"/>
  <c r="F30" i="44" s="1"/>
  <c r="H14" i="44"/>
  <c r="H24" i="44"/>
  <c r="PC24" i="44" s="1"/>
  <c r="I25" i="44" l="1"/>
  <c r="PC25" i="44"/>
  <c r="I29" i="44"/>
  <c r="PC29" i="44"/>
  <c r="I35" i="44"/>
  <c r="PC35" i="44"/>
  <c r="H30" i="44"/>
  <c r="F41" i="44"/>
  <c r="F47" i="44"/>
  <c r="H36" i="44"/>
  <c r="H46" i="44"/>
  <c r="F57" i="44"/>
  <c r="H57" i="44" s="1"/>
  <c r="H26" i="44"/>
  <c r="F37" i="44"/>
  <c r="H34" i="44"/>
  <c r="F45" i="44"/>
  <c r="F51" i="44"/>
  <c r="H40" i="44"/>
  <c r="PD9" i="44"/>
  <c r="PD13" i="44"/>
  <c r="H19" i="44"/>
  <c r="I19" i="44" s="1"/>
  <c r="D17" i="54" s="1"/>
  <c r="H23" i="44"/>
  <c r="PC23" i="44" s="1"/>
  <c r="I14" i="44"/>
  <c r="D12" i="54" s="1"/>
  <c r="PC14" i="44"/>
  <c r="I10" i="44"/>
  <c r="D8" i="54" s="1"/>
  <c r="PC10" i="44"/>
  <c r="I24" i="44"/>
  <c r="D23" i="54" s="1"/>
  <c r="F20" i="44"/>
  <c r="F31" i="44" s="1"/>
  <c r="H15" i="44"/>
  <c r="F12" i="44"/>
  <c r="F16" i="44"/>
  <c r="F27" i="44" s="1"/>
  <c r="H11" i="44"/>
  <c r="I18" i="44"/>
  <c r="D16" i="54" s="1"/>
  <c r="I34" i="44" l="1"/>
  <c r="PC34" i="44"/>
  <c r="PD29" i="44"/>
  <c r="D40" i="54"/>
  <c r="E40" i="54" s="1"/>
  <c r="G40" i="54" s="1"/>
  <c r="I46" i="44"/>
  <c r="PC46" i="44"/>
  <c r="I40" i="44"/>
  <c r="PC40" i="44"/>
  <c r="I36" i="44"/>
  <c r="PC36" i="44"/>
  <c r="I57" i="44"/>
  <c r="PC57" i="44"/>
  <c r="I30" i="44"/>
  <c r="PC30" i="44"/>
  <c r="I26" i="44"/>
  <c r="PC26" i="44"/>
  <c r="PD35" i="44"/>
  <c r="D67" i="54"/>
  <c r="D25" i="54"/>
  <c r="PD25" i="44"/>
  <c r="F48" i="44"/>
  <c r="H37" i="44"/>
  <c r="H31" i="44"/>
  <c r="F42" i="44"/>
  <c r="F62" i="44"/>
  <c r="H62" i="44" s="1"/>
  <c r="H51" i="44"/>
  <c r="H47" i="44"/>
  <c r="F58" i="44"/>
  <c r="H58" i="44" s="1"/>
  <c r="H27" i="44"/>
  <c r="F38" i="44"/>
  <c r="F56" i="44"/>
  <c r="H56" i="44" s="1"/>
  <c r="H45" i="44"/>
  <c r="F52" i="44"/>
  <c r="H41" i="44"/>
  <c r="PD19" i="44"/>
  <c r="PD18" i="44"/>
  <c r="PD14" i="44"/>
  <c r="PD10" i="44"/>
  <c r="PD24" i="44"/>
  <c r="I23" i="44"/>
  <c r="D21" i="54" s="1"/>
  <c r="PC19" i="44"/>
  <c r="H20" i="44"/>
  <c r="I20" i="44" s="1"/>
  <c r="D18" i="54" s="1"/>
  <c r="I11" i="44"/>
  <c r="D9" i="54" s="1"/>
  <c r="PC11" i="44"/>
  <c r="I15" i="44"/>
  <c r="D13" i="54" s="1"/>
  <c r="PC15" i="44"/>
  <c r="F21" i="44"/>
  <c r="F32" i="44" s="1"/>
  <c r="H16" i="44"/>
  <c r="F17" i="44"/>
  <c r="F28" i="44" s="1"/>
  <c r="H12" i="44"/>
  <c r="E25" i="54" l="1"/>
  <c r="G25" i="54" s="1"/>
  <c r="H25" i="54" s="1"/>
  <c r="G41" i="54"/>
  <c r="H41" i="54" s="1"/>
  <c r="I58" i="44"/>
  <c r="PC58" i="44"/>
  <c r="D50" i="54"/>
  <c r="PD57" i="44"/>
  <c r="D72" i="54"/>
  <c r="PD40" i="44"/>
  <c r="I45" i="44"/>
  <c r="PC45" i="44"/>
  <c r="I56" i="44"/>
  <c r="PD56" i="44" s="1"/>
  <c r="PC56" i="44"/>
  <c r="I31" i="44"/>
  <c r="PC31" i="44"/>
  <c r="I41" i="44"/>
  <c r="PC41" i="44"/>
  <c r="I51" i="44"/>
  <c r="PC51" i="44"/>
  <c r="I37" i="44"/>
  <c r="PD37" i="44" s="1"/>
  <c r="PC37" i="44"/>
  <c r="I47" i="44"/>
  <c r="PC47" i="44"/>
  <c r="PD26" i="44"/>
  <c r="D26" i="54"/>
  <c r="I27" i="44"/>
  <c r="PC27" i="44"/>
  <c r="I62" i="44"/>
  <c r="PD62" i="44" s="1"/>
  <c r="PC62" i="44"/>
  <c r="PD30" i="44"/>
  <c r="D42" i="54"/>
  <c r="E42" i="54" s="1"/>
  <c r="G42" i="54" s="1"/>
  <c r="H42" i="54" s="1"/>
  <c r="D71" i="54"/>
  <c r="PD36" i="44"/>
  <c r="D84" i="54"/>
  <c r="PD46" i="44"/>
  <c r="D59" i="54"/>
  <c r="E59" i="54" s="1"/>
  <c r="G59" i="54" s="1"/>
  <c r="PD34" i="44"/>
  <c r="F43" i="44"/>
  <c r="H32" i="44"/>
  <c r="F49" i="44"/>
  <c r="H38" i="44"/>
  <c r="H42" i="44"/>
  <c r="F53" i="44"/>
  <c r="F39" i="44"/>
  <c r="H28" i="44"/>
  <c r="F63" i="44"/>
  <c r="H63" i="44" s="1"/>
  <c r="H52" i="44"/>
  <c r="F59" i="44"/>
  <c r="H59" i="44" s="1"/>
  <c r="H48" i="44"/>
  <c r="PD15" i="44"/>
  <c r="PD23" i="44"/>
  <c r="PD11" i="44"/>
  <c r="PD20" i="44"/>
  <c r="PC20" i="44"/>
  <c r="H21" i="44"/>
  <c r="I21" i="44" s="1"/>
  <c r="D19" i="54" s="1"/>
  <c r="I12" i="44"/>
  <c r="D10" i="54" s="1"/>
  <c r="PC12" i="44"/>
  <c r="I16" i="44"/>
  <c r="D14" i="54" s="1"/>
  <c r="PC16" i="44"/>
  <c r="F22" i="44"/>
  <c r="F33" i="44" s="1"/>
  <c r="H17" i="44"/>
  <c r="E71" i="54" l="1"/>
  <c r="G71" i="54" s="1"/>
  <c r="H71" i="54" s="1"/>
  <c r="G60" i="54"/>
  <c r="G61" i="54" s="1"/>
  <c r="G62" i="54" s="1"/>
  <c r="G63" i="54" s="1"/>
  <c r="G64" i="54" s="1"/>
  <c r="G65" i="54" s="1"/>
  <c r="G66" i="54" s="1"/>
  <c r="I63" i="44"/>
  <c r="PC63" i="44"/>
  <c r="I42" i="44"/>
  <c r="PC42" i="44"/>
  <c r="PD27" i="44"/>
  <c r="D28" i="54"/>
  <c r="D85" i="54"/>
  <c r="PD47" i="44"/>
  <c r="D36" i="54"/>
  <c r="PD51" i="44"/>
  <c r="PD31" i="44"/>
  <c r="D43" i="54"/>
  <c r="D83" i="54"/>
  <c r="E83" i="54" s="1"/>
  <c r="G83" i="54" s="1"/>
  <c r="H83" i="54" s="1"/>
  <c r="PD45" i="44"/>
  <c r="I52" i="44"/>
  <c r="PC52" i="44"/>
  <c r="I28" i="44"/>
  <c r="PC28" i="44"/>
  <c r="I32" i="44"/>
  <c r="PC32" i="44"/>
  <c r="I48" i="44"/>
  <c r="PC48" i="44"/>
  <c r="I38" i="44"/>
  <c r="PC38" i="44"/>
  <c r="I59" i="44"/>
  <c r="PC59" i="44"/>
  <c r="D79" i="54"/>
  <c r="PD41" i="44"/>
  <c r="D82" i="54"/>
  <c r="PD58" i="44"/>
  <c r="H39" i="44"/>
  <c r="F50" i="44"/>
  <c r="F60" i="44"/>
  <c r="H60" i="44" s="1"/>
  <c r="H49" i="44"/>
  <c r="F64" i="44"/>
  <c r="H64" i="44" s="1"/>
  <c r="H53" i="44"/>
  <c r="F44" i="44"/>
  <c r="H33" i="44"/>
  <c r="H43" i="44"/>
  <c r="F54" i="44"/>
  <c r="PD16" i="44"/>
  <c r="PD12" i="44"/>
  <c r="PD21" i="44"/>
  <c r="PC21" i="44"/>
  <c r="H22" i="44"/>
  <c r="I22" i="44" s="1"/>
  <c r="D20" i="54" s="1"/>
  <c r="I17" i="44"/>
  <c r="D15" i="54" s="1"/>
  <c r="PC17" i="44"/>
  <c r="H66" i="54" l="1"/>
  <c r="E43" i="54"/>
  <c r="G43" i="54" s="1"/>
  <c r="H43" i="54" s="1"/>
  <c r="I43" i="44"/>
  <c r="PC43" i="44"/>
  <c r="PD32" i="44"/>
  <c r="D44" i="54"/>
  <c r="I49" i="44"/>
  <c r="PC49" i="44"/>
  <c r="D39" i="54"/>
  <c r="PD52" i="44"/>
  <c r="D80" i="54"/>
  <c r="PD42" i="44"/>
  <c r="I64" i="44"/>
  <c r="PC64" i="44"/>
  <c r="D58" i="54"/>
  <c r="PD59" i="44"/>
  <c r="I39" i="44"/>
  <c r="PC39" i="44"/>
  <c r="D29" i="54"/>
  <c r="PD38" i="44"/>
  <c r="I33" i="44"/>
  <c r="PC33" i="44"/>
  <c r="I60" i="44"/>
  <c r="PC60" i="44"/>
  <c r="D27" i="54"/>
  <c r="PD48" i="44"/>
  <c r="I53" i="44"/>
  <c r="PD53" i="44" s="1"/>
  <c r="PC53" i="44"/>
  <c r="PD28" i="44"/>
  <c r="D30" i="54"/>
  <c r="D70" i="54"/>
  <c r="PD63" i="44"/>
  <c r="F65" i="44"/>
  <c r="H65" i="44" s="1"/>
  <c r="H54" i="44"/>
  <c r="H50" i="44"/>
  <c r="F61" i="44"/>
  <c r="H61" i="44" s="1"/>
  <c r="F55" i="44"/>
  <c r="H55" i="44" s="1"/>
  <c r="H44" i="44"/>
  <c r="PD17" i="44"/>
  <c r="PD22" i="44"/>
  <c r="D24" i="54"/>
  <c r="E23" i="54" s="1"/>
  <c r="PC22" i="44"/>
  <c r="E30" i="54" l="1"/>
  <c r="G30" i="54" s="1"/>
  <c r="E26" i="54"/>
  <c r="G26" i="54" s="1"/>
  <c r="E28" i="54"/>
  <c r="G28" i="54" s="1"/>
  <c r="E44" i="54"/>
  <c r="G44" i="54" s="1"/>
  <c r="D52" i="54"/>
  <c r="E52" i="54" s="1"/>
  <c r="G52" i="54" s="1"/>
  <c r="PD33" i="44"/>
  <c r="D37" i="54"/>
  <c r="PD64" i="44"/>
  <c r="I55" i="44"/>
  <c r="PC55" i="44"/>
  <c r="D86" i="54"/>
  <c r="E84" i="54" s="1"/>
  <c r="G84" i="54" s="1"/>
  <c r="H84" i="54" s="1"/>
  <c r="PD60" i="44"/>
  <c r="I65" i="44"/>
  <c r="PD65" i="44" s="1"/>
  <c r="PC65" i="44"/>
  <c r="D74" i="54"/>
  <c r="PD39" i="44"/>
  <c r="I61" i="44"/>
  <c r="PC61" i="44"/>
  <c r="I50" i="44"/>
  <c r="PC50" i="44"/>
  <c r="I44" i="44"/>
  <c r="PC44" i="44"/>
  <c r="I54" i="44"/>
  <c r="PC54" i="44"/>
  <c r="D77" i="54"/>
  <c r="PD49" i="44"/>
  <c r="D75" i="54"/>
  <c r="PD43" i="44"/>
  <c r="G23" i="54"/>
  <c r="D92" i="54"/>
  <c r="G27" i="54" l="1"/>
  <c r="H27" i="54" s="1"/>
  <c r="G29" i="54"/>
  <c r="H29" i="54" s="1"/>
  <c r="D38" i="54"/>
  <c r="E39" i="54" s="1"/>
  <c r="G39" i="54" s="1"/>
  <c r="E92" i="54"/>
  <c r="G92" i="54" s="1"/>
  <c r="G93" i="54" s="1"/>
  <c r="G94" i="54" s="1"/>
  <c r="G95" i="54" s="1"/>
  <c r="G96" i="54" s="1"/>
  <c r="G97" i="54" s="1"/>
  <c r="G98" i="54" s="1"/>
  <c r="G99" i="54" s="1"/>
  <c r="D48" i="54"/>
  <c r="D34" i="54"/>
  <c r="G33" i="54"/>
  <c r="G32" i="54"/>
  <c r="G31" i="54"/>
  <c r="G45" i="54"/>
  <c r="G46" i="54" s="1"/>
  <c r="G47" i="54" s="1"/>
  <c r="D49" i="54" s="1"/>
  <c r="G24" i="54"/>
  <c r="H24" i="54" s="1"/>
  <c r="G53" i="54"/>
  <c r="G54" i="54" s="1"/>
  <c r="G55" i="54" s="1"/>
  <c r="G56" i="54" s="1"/>
  <c r="H56" i="54" s="1"/>
  <c r="D57" i="54"/>
  <c r="D35" i="54"/>
  <c r="PD50" i="44"/>
  <c r="D81" i="54"/>
  <c r="E79" i="54" s="1"/>
  <c r="PD54" i="44"/>
  <c r="D76" i="54"/>
  <c r="E74" i="54" s="1"/>
  <c r="PD44" i="44"/>
  <c r="D68" i="54"/>
  <c r="PD61" i="44"/>
  <c r="D88" i="54"/>
  <c r="E88" i="54" s="1"/>
  <c r="G88" i="54" s="1"/>
  <c r="PD55" i="44"/>
  <c r="PC66" i="44"/>
  <c r="PD66" i="44"/>
  <c r="E48" i="54" l="1"/>
  <c r="G48" i="54" s="1"/>
  <c r="G49" i="54" s="1"/>
  <c r="G74" i="54"/>
  <c r="G75" i="54" s="1"/>
  <c r="E67" i="54"/>
  <c r="G67" i="54" s="1"/>
  <c r="G79" i="54"/>
  <c r="H79" i="54" s="1"/>
  <c r="E57" i="54"/>
  <c r="G57" i="54" s="1"/>
  <c r="H57" i="54" s="1"/>
  <c r="E34" i="54"/>
  <c r="G34" i="54" s="1"/>
  <c r="H39" i="54" s="1"/>
  <c r="H99" i="54"/>
  <c r="G89" i="54"/>
  <c r="G90" i="54" s="1"/>
  <c r="G91" i="54" s="1"/>
  <c r="PC67" i="44"/>
  <c r="H67" i="44"/>
  <c r="H49" i="54" l="1"/>
  <c r="H75" i="54"/>
  <c r="D69" i="54"/>
  <c r="E69" i="54" s="1"/>
  <c r="G69" i="54" s="1"/>
  <c r="H67" i="54"/>
  <c r="H91" i="54"/>
  <c r="PD67" i="44"/>
  <c r="I67" i="44"/>
  <c r="OY6" i="44"/>
  <c r="B23" i="44"/>
  <c r="H69" i="54" l="1"/>
  <c r="H100" i="54" s="1"/>
  <c r="G100" i="54"/>
  <c r="OY23" i="44"/>
  <c r="C21"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D3" authorId="0" shapeId="0" xr:uid="{00000000-0006-0000-0900-000001000000}">
      <text>
        <r>
          <rPr>
            <b/>
            <sz val="9"/>
            <color indexed="81"/>
            <rFont val="Tahoma"/>
            <family val="2"/>
          </rPr>
          <t xml:space="preserve">KEDALAMAN : 
</t>
        </r>
        <r>
          <rPr>
            <sz val="9"/>
            <color indexed="81"/>
            <rFont val="Tahoma"/>
            <family val="2"/>
          </rPr>
          <t xml:space="preserve">1. Mengingat
2. Memahami
3. Menerapkan
4. Menganalisis
5. Menilai
6. Mengkreasi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Pak Zey</author>
  </authors>
  <commentList>
    <comment ref="C59" authorId="0" shapeId="0" xr:uid="{00000000-0006-0000-1200-000001000000}">
      <text>
        <r>
          <rPr>
            <b/>
            <sz val="9"/>
            <color indexed="81"/>
            <rFont val="Tahoma"/>
            <family val="2"/>
          </rPr>
          <t xml:space="preserve">Al Arabiyah li Aghrod Khoshoh
</t>
        </r>
      </text>
    </comment>
    <comment ref="C67" authorId="0" shapeId="0" xr:uid="{00000000-0006-0000-1200-000002000000}">
      <text>
        <r>
          <rPr>
            <b/>
            <sz val="9"/>
            <color indexed="81"/>
            <rFont val="Tahoma"/>
            <family val="2"/>
          </rPr>
          <t>kuliah kerja mengajar terbimbing pada sekolah atau madrasah</t>
        </r>
      </text>
    </comment>
  </commentList>
</comments>
</file>

<file path=xl/sharedStrings.xml><?xml version="1.0" encoding="utf-8"?>
<sst xmlns="http://schemas.openxmlformats.org/spreadsheetml/2006/main" count="5706" uniqueCount="1164">
  <si>
    <t>KODE  MK</t>
  </si>
  <si>
    <t>MATA  KULIAH</t>
  </si>
  <si>
    <t>SKS</t>
  </si>
  <si>
    <t>I</t>
  </si>
  <si>
    <t>II</t>
  </si>
  <si>
    <t>III</t>
  </si>
  <si>
    <t>IV</t>
  </si>
  <si>
    <t>V</t>
  </si>
  <si>
    <t>VI</t>
  </si>
  <si>
    <t>VII</t>
  </si>
  <si>
    <t>VIII</t>
  </si>
  <si>
    <t>Pengantar Studi Islam</t>
  </si>
  <si>
    <t>Filsafat Umum</t>
  </si>
  <si>
    <t>Ulumul Qur’an</t>
  </si>
  <si>
    <t>Ulumul Hadits</t>
  </si>
  <si>
    <t>Tafsir Tarbawi</t>
  </si>
  <si>
    <t>Hadits Tarbawi</t>
  </si>
  <si>
    <t>Ilmu Kalam</t>
  </si>
  <si>
    <t>Ilmu Pendidikan</t>
  </si>
  <si>
    <t>Psikologi Pendidikan</t>
  </si>
  <si>
    <t>Manajemen Pendidikan</t>
  </si>
  <si>
    <t>KODE</t>
  </si>
  <si>
    <t>JUMLAH</t>
  </si>
  <si>
    <t>Bahasa Indonesia</t>
  </si>
  <si>
    <t>Ilmu al Lughah</t>
  </si>
  <si>
    <t>Enterpreneurship</t>
  </si>
  <si>
    <t>Khithabah</t>
  </si>
  <si>
    <t xml:space="preserve">Mashrahiyah </t>
  </si>
  <si>
    <t>Muthala'ah</t>
  </si>
  <si>
    <t xml:space="preserve">Sharf Istilahy wa Lughawy </t>
  </si>
  <si>
    <t>Sharf  I'laly</t>
  </si>
  <si>
    <t>Fiqhu al Lughah</t>
  </si>
  <si>
    <t xml:space="preserve">A. KOMPETENSI DASAR </t>
  </si>
  <si>
    <t xml:space="preserve">Muqaddimah ila al Kitabah </t>
  </si>
  <si>
    <t xml:space="preserve">Munadzarah Arabiyah </t>
  </si>
  <si>
    <t>Nahwu Tathbiqy</t>
  </si>
  <si>
    <t>Ilmu al Lughah al Ijtima'iy</t>
  </si>
  <si>
    <t>Nahwu Tahlily</t>
  </si>
  <si>
    <t>Manhaj al Bahs al Ilmiy al Kammiy</t>
  </si>
  <si>
    <t>SEMESTER</t>
  </si>
  <si>
    <t xml:space="preserve">Taqniyat Kitabah al Bahts al Ilmy  </t>
  </si>
  <si>
    <t>Nahwu Nadzary</t>
  </si>
  <si>
    <t>Qawaid al Khath wa al Imla</t>
  </si>
  <si>
    <t>Ilmu al Bayan wa al Badi'</t>
  </si>
  <si>
    <t>Tarjamah Tahririyah Indunisiyah Arabiyah</t>
  </si>
  <si>
    <t>Tathwir al Mawad fi Ta’lim al Lughah al Arabiyah</t>
  </si>
  <si>
    <t>Istiratijiyah Ta’lim al Lughah al Arabiyah</t>
  </si>
  <si>
    <t>Takhthith Ta’lim al Lughah al Arabiyah</t>
  </si>
  <si>
    <t>Wasail  Ta’lim al Lughah al Arabiyah</t>
  </si>
  <si>
    <t>Taqwim Ta’lim al Lughah al Arabiyah</t>
  </si>
  <si>
    <t>Manhaj al Bahs al Ilmiy al Kaifiy</t>
  </si>
  <si>
    <t>Al Bahs al Ilmiy</t>
  </si>
  <si>
    <t>Al Arabiyah li al Athfal</t>
  </si>
  <si>
    <t>Tarjamah Fauriyah Arabiyah  Indunisiyah</t>
  </si>
  <si>
    <t>Tarjamah Fauriyah Indunisiyah Arabiyah</t>
  </si>
  <si>
    <t>General English</t>
  </si>
  <si>
    <t>Tarjamah Tahririyah Arabiyah  Indunisiyah</t>
  </si>
  <si>
    <t>Tathwir Manhaj fi Ta’lim  al Lughah al Arabiyah</t>
  </si>
  <si>
    <t>Manhajiyat kitabah al Bahts al Ilmy</t>
  </si>
  <si>
    <t>English for Practice</t>
  </si>
  <si>
    <t>Istima’ al Aflam</t>
  </si>
  <si>
    <t>Istima’ al Akhbar</t>
  </si>
  <si>
    <t>Tahsin al Khath al Arabiy</t>
  </si>
  <si>
    <t>Ilmu al Lughah al Nafsiy</t>
  </si>
  <si>
    <t>Qira'atu al Akhbar wa al Jaraid</t>
  </si>
  <si>
    <t>Qira'atu Kutub al Turats</t>
  </si>
  <si>
    <t>Insya'</t>
  </si>
  <si>
    <t>MATA KULIAH</t>
  </si>
  <si>
    <t>Ilmu al Ma'aniy</t>
  </si>
  <si>
    <t>JML</t>
  </si>
  <si>
    <t>NO</t>
  </si>
  <si>
    <t>Islam Nusantara dan Kepesantrenan</t>
  </si>
  <si>
    <t>Statistika Pendidikan</t>
  </si>
  <si>
    <t>Etika Profesi Keguruan</t>
  </si>
  <si>
    <t>Penelitian Tindakan Kelas</t>
  </si>
  <si>
    <t xml:space="preserve">Filsafat Ilmu </t>
  </si>
  <si>
    <t>Ilmu Fikih</t>
  </si>
  <si>
    <t xml:space="preserve">Arabiyah Tathbiqiyah </t>
  </si>
  <si>
    <t>Arabiyah Nadhariyah</t>
  </si>
  <si>
    <t>Akhlak dan tasawuf</t>
  </si>
  <si>
    <t>Sejarah Peradaban Islam</t>
  </si>
  <si>
    <t>INS 18101</t>
  </si>
  <si>
    <t>INS 18102</t>
  </si>
  <si>
    <t>INS 18103</t>
  </si>
  <si>
    <t>INS 18104</t>
  </si>
  <si>
    <t>INS 18105</t>
  </si>
  <si>
    <t>INS 18106</t>
  </si>
  <si>
    <t>INS 18107</t>
  </si>
  <si>
    <t>INS 18108</t>
  </si>
  <si>
    <t>INS 18109</t>
  </si>
  <si>
    <t>Pendidikan Pancasila dan Kewarganegaraan</t>
  </si>
  <si>
    <t>TIK 18201</t>
  </si>
  <si>
    <t>TIK 18202</t>
  </si>
  <si>
    <t>PBA 18301</t>
  </si>
  <si>
    <t>PBA 18302</t>
  </si>
  <si>
    <t>PBA 18401</t>
  </si>
  <si>
    <t>PBA 18402</t>
  </si>
  <si>
    <t>PBA 18403</t>
  </si>
  <si>
    <t>PBA 18404</t>
  </si>
  <si>
    <t>PBA 18501</t>
  </si>
  <si>
    <t>PBA 18502</t>
  </si>
  <si>
    <t>PBA 18503</t>
  </si>
  <si>
    <t>PBA 18504</t>
  </si>
  <si>
    <t>PBA 18505</t>
  </si>
  <si>
    <t>PBA 18303</t>
  </si>
  <si>
    <t>PBA 18304</t>
  </si>
  <si>
    <t>PBA 18305</t>
  </si>
  <si>
    <t>PBA 18306</t>
  </si>
  <si>
    <t>PBA 18307</t>
  </si>
  <si>
    <t>PBA 18308</t>
  </si>
  <si>
    <t>PBA 18309</t>
  </si>
  <si>
    <t>PBA 18310</t>
  </si>
  <si>
    <t>PBA 18311</t>
  </si>
  <si>
    <t>PBA 18312</t>
  </si>
  <si>
    <t>PBA 18313</t>
  </si>
  <si>
    <t>PBA 18314</t>
  </si>
  <si>
    <t>PBA 18315</t>
  </si>
  <si>
    <t>PBA 18316</t>
  </si>
  <si>
    <t>PBA 18317</t>
  </si>
  <si>
    <t>PBA 18318</t>
  </si>
  <si>
    <t>PBA 18319</t>
  </si>
  <si>
    <t>PBA 18320</t>
  </si>
  <si>
    <t>PBA 18321</t>
  </si>
  <si>
    <t>PBA 18322</t>
  </si>
  <si>
    <t>PBA 18323</t>
  </si>
  <si>
    <t>PBA 18324</t>
  </si>
  <si>
    <t>PBA 18325</t>
  </si>
  <si>
    <t>PBA 18326</t>
  </si>
  <si>
    <t>PBA 18327</t>
  </si>
  <si>
    <t>PBA 18328</t>
  </si>
  <si>
    <t>PBA 18329</t>
  </si>
  <si>
    <t>PBA 18330</t>
  </si>
  <si>
    <t>PBA 18331</t>
  </si>
  <si>
    <t>PBA 18332</t>
  </si>
  <si>
    <t>PBA 18333</t>
  </si>
  <si>
    <t>PBA 18334</t>
  </si>
  <si>
    <t>PBA 18335</t>
  </si>
  <si>
    <t>PBA 18336</t>
  </si>
  <si>
    <t>TIK 18203</t>
  </si>
  <si>
    <t>TIK 18204</t>
  </si>
  <si>
    <t>TIK 18205</t>
  </si>
  <si>
    <t>TIK 18206</t>
  </si>
  <si>
    <t>TIK 18207</t>
  </si>
  <si>
    <t>TIK 18208</t>
  </si>
  <si>
    <t>TIK 18209</t>
  </si>
  <si>
    <t>TIK 18210</t>
  </si>
  <si>
    <t>TIK 18211</t>
  </si>
  <si>
    <t>TIK 18212</t>
  </si>
  <si>
    <t>TIK 18213</t>
  </si>
  <si>
    <t>A.</t>
  </si>
  <si>
    <t>1.</t>
  </si>
  <si>
    <t>2.</t>
  </si>
  <si>
    <t>3.</t>
  </si>
  <si>
    <t>4.</t>
  </si>
  <si>
    <t>B.</t>
  </si>
  <si>
    <t>No</t>
  </si>
  <si>
    <t>KODE MK</t>
  </si>
  <si>
    <t>Status Prodi</t>
  </si>
  <si>
    <t>Perguruan Tinggi</t>
  </si>
  <si>
    <t>Kode Program Studi</t>
  </si>
  <si>
    <t>Nama Program Studi</t>
  </si>
  <si>
    <t>Tanggal Berdiri</t>
  </si>
  <si>
    <t>SK Penyelenggaraan</t>
  </si>
  <si>
    <t>Tanggal SK</t>
  </si>
  <si>
    <t>Rasio Dosen : Mahasiswa</t>
  </si>
  <si>
    <t>Alamat</t>
  </si>
  <si>
    <t>Kode Pos</t>
  </si>
  <si>
    <t>Telepon</t>
  </si>
  <si>
    <t>Faximile</t>
  </si>
  <si>
    <t>Email</t>
  </si>
  <si>
    <t>Website</t>
  </si>
  <si>
    <t>Gelar Lulusan</t>
  </si>
  <si>
    <t>Deskripsi</t>
  </si>
  <si>
    <t>Visi</t>
  </si>
  <si>
    <t>Misi</t>
  </si>
  <si>
    <t>Aktif</t>
  </si>
  <si>
    <t>IAIN Jember</t>
  </si>
  <si>
    <t>Jl. Mataram No. 01 Mangli Jember</t>
  </si>
  <si>
    <t>(0331) 487550, 427005</t>
  </si>
  <si>
    <t>(0331) 472005</t>
  </si>
  <si>
    <t>http://iain-jember.ac.id</t>
  </si>
  <si>
    <t>:</t>
  </si>
  <si>
    <t xml:space="preserve">Ilmu al Lughah al Aliy </t>
  </si>
  <si>
    <t>al Ta'lim al Mushaghar</t>
  </si>
  <si>
    <t>Pendidikan Anti Korupsi</t>
  </si>
  <si>
    <t>INS18110</t>
  </si>
  <si>
    <t>PPL</t>
  </si>
  <si>
    <t>KKN</t>
  </si>
  <si>
    <t>PBA 18337</t>
  </si>
  <si>
    <t>Tujuan</t>
  </si>
  <si>
    <t>Profil Lulusan</t>
  </si>
  <si>
    <t>SK Akreditasi BAN PT</t>
  </si>
  <si>
    <t>Status Akreditasi</t>
  </si>
  <si>
    <t>PROFIL LULUSAN DAN DESKRIPSINYA</t>
  </si>
  <si>
    <t>Deskripsi Profil Lulusan</t>
  </si>
  <si>
    <t xml:space="preserve">PROFIL LULUSAN </t>
  </si>
  <si>
    <t>CAPAIAN PEMBELAJARAN (KKNI)</t>
  </si>
  <si>
    <t>CAPAIAN PEMBELAJARAN (PROGRAM STUDI)</t>
  </si>
  <si>
    <t>ASPEK SIKAP</t>
  </si>
  <si>
    <t>CAPAIAN PEMBELAJARAN</t>
  </si>
  <si>
    <t xml:space="preserve">C. </t>
  </si>
  <si>
    <t>ASPEK PENGETAHUAN</t>
  </si>
  <si>
    <t>ASPEK KETERAMPILAN UMUM</t>
  </si>
  <si>
    <t>ASPEK KETERAMPILAN KHUSUS</t>
  </si>
  <si>
    <t>Pengetahuan merujuk KKNI yang terdapat dalam lampiran Perpres No. 8 Tahun 2012, indikator jenjang sebagai rujukan deskripsi capaian pembelajaran, Sarjana (S1) jenjang 6 KKNI.</t>
  </si>
  <si>
    <t>Peraturan Menteri Pendidikan dan Kebudayaan No. 49 Tahun 2014 yang telah diubah melalui No. 55 Tahun 2015 tentang SNPT dan KKNI dan dapat ditambahkan sesuai SK Rektor IAIN Jember.</t>
  </si>
  <si>
    <t>Aspek keterampilan khusus disesuaikan dengan penambahan dari kebijakan institusional dan program studi sesuai dengan kekhasan program studi.</t>
  </si>
  <si>
    <t>Keterampilan Khusus Program Studi</t>
  </si>
  <si>
    <t>ASPEK</t>
  </si>
  <si>
    <t>v</t>
  </si>
  <si>
    <t>CP</t>
  </si>
  <si>
    <t>KODE CP</t>
  </si>
  <si>
    <t>D. MATRIKS CAPAIAN PEMBELAJARAN DENGAN BAHAN KAJIAN</t>
  </si>
  <si>
    <t>Semua Profil</t>
  </si>
  <si>
    <t>Bertakwa kepada Tuhan Yang Maha Esa dan mampu menunjukkan sikap religius;</t>
  </si>
  <si>
    <t>Menjunjung tinggi nilai kemanusiaan dalam menjalankan tugas berdasarkan agama, moral, dan etika;</t>
  </si>
  <si>
    <t>Berkontribusi dalam peningkatan mutu kehidupan bermasyarakat, berbangsa, bernegara, dan kemajuan peradaban berdasarkan Pancasila;</t>
  </si>
  <si>
    <t>Berperan sebagai warga negara yang bangga dan cinta tanah air, memiliki nasionalisme serta rasa tanggung jawab pada negara dan bangsa;</t>
  </si>
  <si>
    <t>Menghargai keanekaragaman budaya, pandangan, agama, dan kepercayaan, serta pendapat atau temuan orisinal orang lain;</t>
  </si>
  <si>
    <t>Bekerja sama dan memiliki kepekaan sosial serta kepedulian terhadap masyarakat dan lingkungan;</t>
  </si>
  <si>
    <t>Taat hukum dan disiplin dalam kehidupan bermasyarakat dan bernegara;</t>
  </si>
  <si>
    <t>Menginternalisasi nilai, norma, dan etika akademik;</t>
  </si>
  <si>
    <t>Menunjukkan sikap bertanggungjawab atas pekerjaan di bidang keahliannya secara mandiri;</t>
  </si>
  <si>
    <t>Menginternalisasi semangat kemandirian, kejuangan, dan kewirausahaan;</t>
  </si>
  <si>
    <t>Menampilkan diri sebagai pribadi yang stabil, dewasa, arif dan berwibawa serta berkemampuan adaptasi (adaptability), fleksibiltas (flexibility), pengendalian diri, (self direction), secara baik dan penuh inisitaif di tempat tugas;</t>
  </si>
  <si>
    <t>Bersikap inklusif, bertindak obyektif dan tidak deskriminatif berdasarkan pertimbangan jenis kelamin, agama, ras, kondisi fisik, latar belakang keluarga dan status sosial ekonomi;</t>
  </si>
  <si>
    <t>Menguasai pengetahuan  tentang  filsafat pancasila, kewarganegaraan, wawasan kebangsaan (nasionalisme) dan globalisasi;</t>
  </si>
  <si>
    <t>Menguasai pengetahuan dan langkah-langkah dalam menyampaikan gagasan ilmiah secara lisan dan tertulis dengan menggunakan bahasa Indonesia yang baik dan benar dalam perkembangan dunia akademik dan dunia kerja;</t>
  </si>
  <si>
    <t>Menguasai pengetahuan dan langkah-langkah berkomunikasi baik lisan maupun tulisan dengan menggunakan bahasa Arab dan Inggris dalam perkembangan dunia akademik dan dunia kerja;</t>
  </si>
  <si>
    <t>Menguasai pengetahuan dan langkah-langkah dalam mengembangkan pemikiran kritis, logis, kreatif, inovatif dan sistematis serta  memiliki  keingintahuan intelektual  untuk memecahkan masalah pada tingkat individual dan kelompok</t>
  </si>
  <si>
    <t>Menguasai pengetahuan dan langkah-langkah integrasi keilmuan (agama dan sains) sebagai paradigma keilmuan;</t>
  </si>
  <si>
    <t>Menguasai langkah-langkah mengidentifikasi ragam upaya wirausaha yang bercirikan inovasi  dan kemandirian  yang berlandaskan etika  Islam, keilmuan,  profesional,  lokal, nasional dan global.</t>
  </si>
  <si>
    <t>Mampu menerapkan pemikiran logis, kritis, sistematis, dan inovatif dalam kontek pengembangan atau implementasi ilmu pengetahuan dan teknologi  yang memperhatikan dan menerapkan nilai humaniora yang sesuai dengan bidang keahliannya;</t>
  </si>
  <si>
    <t>Mampu menunjukkan kinerja mandiri, bermutu dan terukur;</t>
  </si>
  <si>
    <t>Mampu mengkaji implikasi pengembangan atau implementasi ilmu pengetahuan dan teknologi yang memperhatikan dan menerapkan nilai humaniora sesuai dengan keahliannya berdasarkan kaidah, tata cara, dan etika ilmiah dalam rangka menghasilkan solusi, gagasan, desain atau kritik seni;</t>
  </si>
  <si>
    <t>Mampu memelihara dan mengembangkan jaringan kerja dengan pembimbing, kolega dan sejawat baik di dalam maupun di luar lembaganya;</t>
  </si>
  <si>
    <t>Mampu bertanggungjawab atas pencapaian hasil kerja kelompok melakukan supervisi dan evaluasi terhadap penyelesaian pekerjaan yang ditugaskan kepada pekerja yang berada di bawah tanggung jawabnya;</t>
  </si>
  <si>
    <t>Mampu melakukan proses evaluasi diri terhadap kelompok kerja yang berada di bawah tanggungjawabnya dan mampu mengelola pembelajaran secara mandiri;</t>
  </si>
  <si>
    <t>Mampu mendokumentasikan, menyimpan, mengamanahkan, dan menemukan kembali data untuk menjamin kesahihan mencegah plagiasi;</t>
  </si>
  <si>
    <t>Menunjukkan kemampuan literasi informasi, media dan memanfaatkan teknologi  informasi dan komunikasi untuk pengembangan keilmuan dan kemampuan kerja;</t>
  </si>
  <si>
    <t>Mampu berkomunikasi baik lisan maupun tulisan  dengan menggunakan bahasa Arab dan Inggris dalam perkembangan dunia akademik dan dunia kerja;</t>
  </si>
  <si>
    <t>Mampu berkolaborasi dalam team, menunjukkan kemampuan kreatif (creativity skill), inovatif (innovation skill), berpikir kritis (critical thinking) dan pemecahan masalah (problem solving skill) dalam pengembangan keilmuan dan pelaksanaan tugas di dunia kerja:</t>
  </si>
  <si>
    <t>Mampu membaca al-Qur’an berdasarkan ilmu qira’at dan ilmu tajwid;</t>
  </si>
  <si>
    <t>Mampu menghafal dan memahami isi kandungan al-Qur’an juz 30 (Juz Amma);</t>
  </si>
  <si>
    <t>Mampu melaksanakan ibadah dan memimpin ritual keagamaan dengan baik.</t>
  </si>
  <si>
    <t>KELUASAN</t>
  </si>
  <si>
    <t>KEDALAMAN</t>
  </si>
  <si>
    <t>BEBAN</t>
  </si>
  <si>
    <t>SKS SEMENTARA</t>
  </si>
  <si>
    <t>SKS FINAL</t>
  </si>
  <si>
    <t>NAMA MATA KULIAH SEMENTARA</t>
  </si>
  <si>
    <t>NAMA             MATA KULIAH SEMENTARA</t>
  </si>
  <si>
    <t>Dirosah Islamiyah/ Islamic Studies</t>
  </si>
  <si>
    <t>Kewarganegaraan</t>
  </si>
  <si>
    <t xml:space="preserve">Aqidah </t>
  </si>
  <si>
    <t xml:space="preserve">Akhlak </t>
  </si>
  <si>
    <t>Tasawuf</t>
  </si>
  <si>
    <t>Sejarah pesantren</t>
  </si>
  <si>
    <t>Ulama Nusantara</t>
  </si>
  <si>
    <t>Ideologi</t>
  </si>
  <si>
    <t>Anti Korupsi</t>
  </si>
  <si>
    <t>Pendidikan Kewarganegaraan</t>
  </si>
  <si>
    <t>CP 41</t>
  </si>
  <si>
    <t>Membaca</t>
  </si>
  <si>
    <t>Menulis</t>
  </si>
  <si>
    <t>Presentasi</t>
  </si>
  <si>
    <t>Bahasa Asing</t>
  </si>
  <si>
    <t xml:space="preserve">Menyimak </t>
  </si>
  <si>
    <t xml:space="preserve">Membaca </t>
  </si>
  <si>
    <t>Berbicara</t>
  </si>
  <si>
    <t>Bahasa Inggris</t>
  </si>
  <si>
    <t>Filsafat</t>
  </si>
  <si>
    <t>Epistimologi</t>
  </si>
  <si>
    <t>Aksiologi</t>
  </si>
  <si>
    <t>Ontologi</t>
  </si>
  <si>
    <t>Peradaban Islam dan Islam Nusantara</t>
  </si>
  <si>
    <t>Akhlak dan Tasawuf</t>
  </si>
  <si>
    <t>Tugas Akhir</t>
  </si>
  <si>
    <t>Pengd. Masyarakat</t>
  </si>
  <si>
    <t>Komunikasi masyarakat</t>
  </si>
  <si>
    <t>Pemberdayaan Masyarakat</t>
  </si>
  <si>
    <t>Penelitian Tranformatif</t>
  </si>
  <si>
    <t>Teori Konflik</t>
  </si>
  <si>
    <t>Analisis Sosial</t>
  </si>
  <si>
    <t>CP 43</t>
  </si>
  <si>
    <t>CP 62</t>
  </si>
  <si>
    <t>Kaidah Penulisan</t>
  </si>
  <si>
    <t>Metodologi Penelitian</t>
  </si>
  <si>
    <t>SKRIPSI</t>
  </si>
  <si>
    <t>DRAF MK KUR. KKNI PRODI PBA FTIK IAIN JEMBER 2019</t>
  </si>
  <si>
    <t>KOMPT</t>
  </si>
  <si>
    <t>NAMA MATA KULIAH</t>
  </si>
  <si>
    <t>A</t>
  </si>
  <si>
    <t>INSTITUT</t>
  </si>
  <si>
    <t>INS1901</t>
  </si>
  <si>
    <t xml:space="preserve">Pancasila  </t>
  </si>
  <si>
    <t>INS1902</t>
  </si>
  <si>
    <t>INS1903</t>
  </si>
  <si>
    <t>INS1904</t>
  </si>
  <si>
    <t>INS1905</t>
  </si>
  <si>
    <t>INS1906</t>
  </si>
  <si>
    <t xml:space="preserve">Bahasa Arab </t>
  </si>
  <si>
    <t>INS1907</t>
  </si>
  <si>
    <t>INS1909</t>
  </si>
  <si>
    <t>INS1908</t>
  </si>
  <si>
    <t>Akhlak Tasawuf</t>
  </si>
  <si>
    <t>INS1910</t>
  </si>
  <si>
    <t>INS1911</t>
  </si>
  <si>
    <t>B</t>
  </si>
  <si>
    <t>FAKULTAS</t>
  </si>
  <si>
    <t>TIK1901</t>
  </si>
  <si>
    <t>Perkembangan Peserta didik</t>
  </si>
  <si>
    <t>TIK1902</t>
  </si>
  <si>
    <t>TIK1903</t>
  </si>
  <si>
    <t>Filsafat Pendidikan</t>
  </si>
  <si>
    <t>TIK1904</t>
  </si>
  <si>
    <t>Teori Belajar dan Pembelajaran</t>
  </si>
  <si>
    <t>TIK1905</t>
  </si>
  <si>
    <t>TIK1906</t>
  </si>
  <si>
    <t>Studi Qur'an dan Tafsir Tarbawi</t>
  </si>
  <si>
    <t>TIK1907</t>
  </si>
  <si>
    <t>Studi Hadits dan Hadits Tarbawi</t>
  </si>
  <si>
    <t>TIK1908</t>
  </si>
  <si>
    <t>C</t>
  </si>
  <si>
    <t>PRODI (Wajib)</t>
  </si>
  <si>
    <t>PBA1901</t>
  </si>
  <si>
    <t>PBA1902</t>
  </si>
  <si>
    <t>PBA1903</t>
  </si>
  <si>
    <t>PBA1904</t>
  </si>
  <si>
    <t>PBA1905</t>
  </si>
  <si>
    <t>PBA1906</t>
  </si>
  <si>
    <t>PBA1907</t>
  </si>
  <si>
    <t>Analisis Materi BA Madrasah/Sekolah</t>
  </si>
  <si>
    <t>PBA1908</t>
  </si>
  <si>
    <t>Maharah Istima'</t>
  </si>
  <si>
    <t>PBA1909</t>
  </si>
  <si>
    <t>PBA1910</t>
  </si>
  <si>
    <t>Maharah Qira'ah</t>
  </si>
  <si>
    <t>PBA1911</t>
  </si>
  <si>
    <t>PBA1912</t>
  </si>
  <si>
    <t>PBA1913</t>
  </si>
  <si>
    <t>Muqaddimah Ila al Kitabah</t>
  </si>
  <si>
    <t>PBA1914</t>
  </si>
  <si>
    <t>PBA1915</t>
  </si>
  <si>
    <t>Mashrahiyah</t>
  </si>
  <si>
    <t>PBA1916</t>
  </si>
  <si>
    <t>Munadzarah Ilmiyah</t>
  </si>
  <si>
    <t>PBA1917</t>
  </si>
  <si>
    <t>Nahwu</t>
  </si>
  <si>
    <t>PBA1918</t>
  </si>
  <si>
    <t>Sharraf</t>
  </si>
  <si>
    <t>PBA1919</t>
  </si>
  <si>
    <t>Balaghah</t>
  </si>
  <si>
    <t>PBA1920</t>
  </si>
  <si>
    <t>Ilmu al Lughah al Aliy</t>
  </si>
  <si>
    <t>PBA1921</t>
  </si>
  <si>
    <t>PBA1922</t>
  </si>
  <si>
    <t>PBA1923</t>
  </si>
  <si>
    <t>Manhajiyatu Kitabati al Bahts al Ilmiy</t>
  </si>
  <si>
    <t>PBA1924</t>
  </si>
  <si>
    <t>PBA1925</t>
  </si>
  <si>
    <t>D</t>
  </si>
  <si>
    <t>PRODI</t>
  </si>
  <si>
    <t>PBA.PL1901</t>
  </si>
  <si>
    <t>English for Specific Purpose</t>
  </si>
  <si>
    <t>(Pilihan)</t>
  </si>
  <si>
    <t>PBA.PL1902</t>
  </si>
  <si>
    <t>PBA.PL1903</t>
  </si>
  <si>
    <t>PBA.PL1904</t>
  </si>
  <si>
    <t>al Arabiyah li al Haj</t>
  </si>
  <si>
    <t>PBA.PL1905</t>
  </si>
  <si>
    <t>al Arabiyah li al Siyahah</t>
  </si>
  <si>
    <t>PBA.PL1906</t>
  </si>
  <si>
    <t>PBA.PL1907</t>
  </si>
  <si>
    <t>PBA.PL1908</t>
  </si>
  <si>
    <t>Ilmu Dilalah</t>
  </si>
  <si>
    <t>PBA.PL1909</t>
  </si>
  <si>
    <t>PBA.PL1910</t>
  </si>
  <si>
    <t>Pengembangan Kurikulum BA</t>
  </si>
  <si>
    <t>Perencanaan Pembelajaran BA</t>
  </si>
  <si>
    <t>Media Pembelajaran BA</t>
  </si>
  <si>
    <t>Strategi Pembelajaran BA</t>
  </si>
  <si>
    <t>Evaluasi Pembelajaran BA</t>
  </si>
  <si>
    <t>Pengembangan Bahan Ajar BA</t>
  </si>
  <si>
    <t>Uraian</t>
  </si>
  <si>
    <t>Kode CP</t>
  </si>
  <si>
    <t>SIKAP</t>
  </si>
  <si>
    <t>PENGETAHUAN</t>
  </si>
  <si>
    <t>KETERAMPILAN KHUSUS</t>
  </si>
  <si>
    <t>KETERAMPILAN UMUM</t>
  </si>
  <si>
    <t>MK SEMENTARA</t>
  </si>
  <si>
    <t>Memilih secara akurat pendekatan dan model pembelajaran Bahasa Arab;</t>
  </si>
  <si>
    <t>Menguasai pengetahuan dasar-dasar keislaman sebagai agama rahmatan lil ‘alamin</t>
  </si>
  <si>
    <t>Mampu memahami dan mempraktikan seni tulisan indah bahasa Arab yang resmi sesuai kaidah Riq'ah</t>
  </si>
  <si>
    <t>Kaligrafi Riq'ah</t>
  </si>
  <si>
    <t>Microteaching</t>
  </si>
  <si>
    <t>Menguasai pengetahuan dan langkah-langkah berkomunikasi baik lisan maupun tulisan dengan menggunakan bahasa Inggris dalam perkembangan dunia akademik dan dunia kerja;</t>
  </si>
  <si>
    <t>Muhawaroh</t>
  </si>
  <si>
    <t>CP 73</t>
  </si>
  <si>
    <t>CP 81</t>
  </si>
  <si>
    <t>CP 82</t>
  </si>
  <si>
    <t>CP 85</t>
  </si>
  <si>
    <t>CP 86</t>
  </si>
  <si>
    <t>CP 87</t>
  </si>
  <si>
    <t>CP 88</t>
  </si>
  <si>
    <t>CP 89</t>
  </si>
  <si>
    <t>CP 90</t>
  </si>
  <si>
    <t>CP 91</t>
  </si>
  <si>
    <t>CP 92</t>
  </si>
  <si>
    <t>CP 93</t>
  </si>
  <si>
    <t>CP 99</t>
  </si>
  <si>
    <t>Mampu menjabarkan dimensi historis perjalanan peradaban umat Islam di dunia khususnya warisan budaya para peletak dasar keislaman di Indonesia;</t>
  </si>
  <si>
    <t>Mampu menampilkan diri sebagai pribadi yang jujur, berakhlak mulia, dan teladan bagi peserta didik dan masyarakat;</t>
  </si>
  <si>
    <t>Mampu menguasai dan memahami teori-teori penyusunan kalimat bahasa Arab;</t>
  </si>
  <si>
    <t>Mampu merangkai kalimat bahasa Arab dengan baik dan benar;</t>
  </si>
  <si>
    <t>Mampu menulis kalimat yang didalamnya tersusun dari hamzah washal dan qatha' baik di depan, tengah atau akhir dengan baik dan benar;</t>
  </si>
  <si>
    <t>Mampu memahami dan mempraktikan seni tulisan indah bahasa Arab yang resmi sesuai kaidah Naskhi;</t>
  </si>
  <si>
    <t>Mampu memahami dan mempraktikan seni tulisan indah bahasa Arab yang resmi sesuai kaidah Riq'ah;</t>
  </si>
  <si>
    <t>Mampu menguasai dan memahami kandungan makna yang terdapat teks-teks bahasa Arab;</t>
  </si>
  <si>
    <t>Mampu memahami dan menguasai teori-teori drama dan mempraktikannya sesuai dengan karakter yang ada dalam suatu cerita dengan pengantar bahasa Arab;</t>
  </si>
  <si>
    <t>Mampu menguasai dan memahami teori-teori debat bahasa Arab model Asia / Qatar serta memperaktikannya secara lisan sesuai dengan tema-tema yang telah ditentukan;</t>
  </si>
  <si>
    <t>Menguasai konsep metodologis Penulisan Skripsi Bahasa Arab;</t>
  </si>
  <si>
    <t>Mampu menghafal dan memahami hadis-hadis pendidikan dan kebahasaan;</t>
  </si>
  <si>
    <t>Mampu mengaplikasikan konsep dasar dan teori ilmu pendidikan dalam proses kegiatan dan pengembangan pendidikan;</t>
  </si>
  <si>
    <t>Mampu menerapkan langkah-langkah pengembangan keilmuan dan keprofesian secara berkelanjutan, mandiri maupun kolektif dalam kerangka mewujudkan diri sebagai pendamping haji;</t>
  </si>
  <si>
    <t>Mampu menerapkan langkah-langkah pengembangan keilmuan dan keprofesian secara berkelanjutan, mandiri maupun kolektif dalam kerangka mewujudkan diri sebagai pemandu wisata;</t>
  </si>
  <si>
    <t>tidak dipasarkan</t>
  </si>
  <si>
    <t>al Arabiyah li al Sihafah</t>
  </si>
  <si>
    <t>CP 102</t>
  </si>
  <si>
    <t>CP 103</t>
  </si>
  <si>
    <t xml:space="preserve">Tarjamah Fauriyah Indunisiyah Arabiyah </t>
  </si>
  <si>
    <t>CP 104</t>
  </si>
  <si>
    <t>al Arabiyah li al Shihafah</t>
  </si>
  <si>
    <t>CP 105</t>
  </si>
  <si>
    <t>Mampu menguasai dan menerapkan teori-teori debat bahasa Arab model Asia / Qatar serta memperaktikannya secara lisan sesuai dengan tema-tema yang telah ditentukan;</t>
  </si>
  <si>
    <t>Mampu memahami dan menerapkan  teori-teori drama dan mempraktikannya sesuai dengan karakter yang ada dalam suatu cerita dengan pengantar bahasa Arab;</t>
  </si>
  <si>
    <t>Mampu menguasai dan menerapkan  kandungan makna yang terdapat teks-teks bahasa Arab;</t>
  </si>
  <si>
    <t>CAPAIAN PEMBELAJARAN (SNPT)</t>
  </si>
  <si>
    <t>CAPAIAN PEMBELAJARAN (ASPRO)</t>
  </si>
  <si>
    <t>NAMA MK</t>
  </si>
  <si>
    <t>HUBUNGAN ANTARA SIKAP, PENGETAHUAN DAN KETERAMPILAN DALAM SETIAP MATA KULIAH</t>
  </si>
  <si>
    <t>√</t>
  </si>
  <si>
    <t xml:space="preserve">STRUKTUR PROPORSI KURIKULUM </t>
  </si>
  <si>
    <t>Jml sks</t>
  </si>
  <si>
    <t>PEMETAAN KURIKULUM (WAJIB DAN PILIHAN)</t>
  </si>
  <si>
    <t xml:space="preserve">VISI MISI </t>
  </si>
  <si>
    <t>PROFIL</t>
  </si>
  <si>
    <t>Mampu menguasai dan menerapkan teori-teori terjemah dari indonesia ke bahasa Arab dengan baik dan benar;</t>
  </si>
  <si>
    <t>Maharah Qiro'ah</t>
  </si>
  <si>
    <t>%</t>
  </si>
  <si>
    <t>Kaidah Bahasa</t>
  </si>
  <si>
    <t>Tafsir tarbawi*</t>
  </si>
  <si>
    <t>* Mata kuliah Fakultas</t>
  </si>
  <si>
    <t>Hadits Tarbawi*</t>
  </si>
  <si>
    <t>Fikih</t>
  </si>
  <si>
    <t>Ushul Fikih*</t>
  </si>
  <si>
    <t>Kualitatif</t>
  </si>
  <si>
    <t>Kuantitatif</t>
  </si>
  <si>
    <t>Pustaka</t>
  </si>
  <si>
    <t>R&amp;D</t>
  </si>
  <si>
    <t>Survey</t>
  </si>
  <si>
    <t xml:space="preserve">CP </t>
  </si>
  <si>
    <t>Filsafat ilmu</t>
  </si>
  <si>
    <t>Pengembangan Profesi</t>
  </si>
  <si>
    <t>Pembelajaran BA</t>
  </si>
  <si>
    <t>Studi tokoh</t>
  </si>
  <si>
    <t>Analisis konten Bahasa Arab</t>
  </si>
  <si>
    <t>Isu kontemporer Pend. BA</t>
  </si>
  <si>
    <t>Studi Kasus</t>
  </si>
  <si>
    <t>Eksperimen</t>
  </si>
  <si>
    <t>NO CP</t>
  </si>
  <si>
    <t>Populasi dan sampel</t>
  </si>
  <si>
    <t>Fikih Praktik</t>
  </si>
  <si>
    <t>Qowaidul Fiqhiyah</t>
  </si>
  <si>
    <t>Hikmatu al Tasyri'</t>
  </si>
  <si>
    <t>Asbabul Wurud</t>
  </si>
  <si>
    <t>Ilmu Hadits</t>
  </si>
  <si>
    <t>Ilmu al Qur'an</t>
  </si>
  <si>
    <t>INSS11901</t>
  </si>
  <si>
    <t>INSS11902</t>
  </si>
  <si>
    <t>INSS11903</t>
  </si>
  <si>
    <t>INSS11904</t>
  </si>
  <si>
    <t>INSS11905</t>
  </si>
  <si>
    <t>INSS11906</t>
  </si>
  <si>
    <t>INSS11907</t>
  </si>
  <si>
    <t>INSS11908</t>
  </si>
  <si>
    <t>INSS11909</t>
  </si>
  <si>
    <t>INSS11910</t>
  </si>
  <si>
    <t>INSS11911</t>
  </si>
  <si>
    <t>Rofa'</t>
  </si>
  <si>
    <t>Nashab</t>
  </si>
  <si>
    <t>Khofadh</t>
  </si>
  <si>
    <t>Jazem</t>
  </si>
  <si>
    <t>Tashrif Ishtilahiy</t>
  </si>
  <si>
    <t>Tashrif Lughawiy</t>
  </si>
  <si>
    <t>I'lal</t>
  </si>
  <si>
    <t>Jenis Kalimat</t>
  </si>
  <si>
    <t>Jenis Bina'</t>
  </si>
  <si>
    <t>SEMENTARA</t>
  </si>
  <si>
    <t>FINAL</t>
  </si>
  <si>
    <t>Analisis bunyatu al kalimah</t>
  </si>
  <si>
    <t>Islam Klasik</t>
  </si>
  <si>
    <t>Islam Pertengahan</t>
  </si>
  <si>
    <t>Islam Modern</t>
  </si>
  <si>
    <t>Kajian tokoh nusantrara</t>
  </si>
  <si>
    <t>Karya tokoh nusantara</t>
  </si>
  <si>
    <t>Tokoh -tokoh tasawuf</t>
  </si>
  <si>
    <t>JUMLAH SKS FINAL</t>
  </si>
  <si>
    <t>UMUM</t>
  </si>
  <si>
    <t>KHUSUS</t>
  </si>
  <si>
    <t>KETERAMPILAN</t>
  </si>
  <si>
    <t>DAFTAR MATA KULIAH</t>
  </si>
  <si>
    <t>BOBOT SKS</t>
  </si>
  <si>
    <t>PROPORSIONAL</t>
  </si>
  <si>
    <t>SIFAT</t>
  </si>
  <si>
    <t>WAJIB</t>
  </si>
  <si>
    <t>PILIHAN</t>
  </si>
  <si>
    <t>PETA DIRSTRIBUSI MATA KULIAH</t>
  </si>
  <si>
    <t>Jumlah sks yang telah ditempuh</t>
  </si>
  <si>
    <t>Kode Lama</t>
  </si>
  <si>
    <t>Filsafat Pancasila</t>
  </si>
  <si>
    <t xml:space="preserve">Demokrasi  konstitusional </t>
  </si>
  <si>
    <t>Civic Responsibility</t>
  </si>
  <si>
    <t>Hak Asasi Manusia</t>
  </si>
  <si>
    <t>Studi sanad hadits</t>
  </si>
  <si>
    <t>Studi Matan Hadits</t>
  </si>
  <si>
    <t>Takhriju al Hadits</t>
  </si>
  <si>
    <t>Jarh wa Ta'dil</t>
  </si>
  <si>
    <t>DOSEN PENGAMPU</t>
  </si>
  <si>
    <t>JML %</t>
  </si>
  <si>
    <t>DAFTAR SEBARAN MATA KULIAH DAN DOSEN PENGAMPU</t>
  </si>
  <si>
    <t xml:space="preserve">NB : </t>
  </si>
  <si>
    <t>Mata Kuliah Prodi (wajib)</t>
  </si>
  <si>
    <t>Mata Kuliah Prodi (Pilihan)</t>
  </si>
  <si>
    <t>Institusional</t>
  </si>
  <si>
    <t>Profesi/keilmuan</t>
  </si>
  <si>
    <t>TOTAL</t>
  </si>
  <si>
    <t>sks</t>
  </si>
  <si>
    <t xml:space="preserve">% </t>
  </si>
  <si>
    <t>Mata kuliah Institut</t>
  </si>
  <si>
    <t>Mata Kuliah Fakultas</t>
  </si>
  <si>
    <t>Istima' al Nash</t>
  </si>
  <si>
    <t>Istima' al Aflam</t>
  </si>
  <si>
    <t>Istima' al Akhbar</t>
  </si>
  <si>
    <t>Kitabatu al Jumlah</t>
  </si>
  <si>
    <t>Insya' al Muwajjah</t>
  </si>
  <si>
    <t>Insya' Al Hur</t>
  </si>
  <si>
    <t>Kitabatu al Ilmiyah</t>
  </si>
  <si>
    <t>Kitabatu al Hamzah</t>
  </si>
  <si>
    <t>Alamaatu al Tarqim</t>
  </si>
  <si>
    <t>Kitabatu al Faqroh</t>
  </si>
  <si>
    <t>al Ahruf al Washlah wa al Munqoti'ah</t>
  </si>
  <si>
    <t>Konsep dasar Maharah Qiro'ah</t>
  </si>
  <si>
    <t>Qira'atu al Kutubi al Turats</t>
  </si>
  <si>
    <t xml:space="preserve">Teori Drama </t>
  </si>
  <si>
    <t>Unsur-unsur Drama</t>
  </si>
  <si>
    <t>Latihan membuat naskah tek drama</t>
  </si>
  <si>
    <t>Konsep dasar keterampilan berbicara</t>
  </si>
  <si>
    <t>Tathbiq al Hiwar</t>
  </si>
  <si>
    <t>Konsep dasar Debat Ilmiah</t>
  </si>
  <si>
    <t>Asaalib wa Ta'biraats</t>
  </si>
  <si>
    <t>Langkah-langkah Debat model British dan Asia</t>
  </si>
  <si>
    <t>Pemetaan program kerja</t>
  </si>
  <si>
    <t>PTK (Penelitian Tindakan Kelas)</t>
  </si>
  <si>
    <t>Perbedaan Ulama Nusantara klasik dan modern</t>
  </si>
  <si>
    <t>Latihan Meng I'rab</t>
  </si>
  <si>
    <t>Istima' al Ughniyah</t>
  </si>
  <si>
    <t>Qira'atu al Akhbar wa al Jaroid</t>
  </si>
  <si>
    <t>Tazwidul al Mufrodaat</t>
  </si>
  <si>
    <t>Kodifikasi al Qur'an</t>
  </si>
  <si>
    <t>Nasakh Manshukh</t>
  </si>
  <si>
    <t>al Ayat al Mutasyabihat</t>
  </si>
  <si>
    <t>Asbab al Nuzul</t>
  </si>
  <si>
    <t>Hafalan Hadits</t>
  </si>
  <si>
    <t>Qiro'atu al Sab'ah</t>
  </si>
  <si>
    <t>Membaca dan Hafalan Juz 30</t>
  </si>
  <si>
    <t>Latihan dalam Kalam dan Kitabah</t>
  </si>
  <si>
    <t>NB :   1.</t>
  </si>
  <si>
    <t>Latihan lisan dan tulisan  istima'</t>
  </si>
  <si>
    <t xml:space="preserve">Presentasi </t>
  </si>
  <si>
    <t>BAHAN KAJIAN</t>
  </si>
  <si>
    <t>Jumlah SKS</t>
  </si>
  <si>
    <t>TOTAL SKS  (-10 SKS Pilihan)</t>
  </si>
  <si>
    <t>draf - BAHAN KAJIAN MATA KULIAH KURIKULUM KKNI</t>
  </si>
  <si>
    <t>INSTITUT AGAMA ISLAM NEGERI JEMBER</t>
  </si>
  <si>
    <t>FAKULTAS TARBIYAH DAN ILMU KEGURUAN</t>
  </si>
  <si>
    <t>RENCANA PERKULIAHAN SEMESTER (RPS)</t>
  </si>
  <si>
    <t>No. Dokumen</t>
  </si>
  <si>
    <t>No Revisi</t>
  </si>
  <si>
    <t>Tanggal Terbit</t>
  </si>
  <si>
    <t>Kemampuan Akhir yang Diharapkan</t>
  </si>
  <si>
    <t>Pengalaman Belajar</t>
  </si>
  <si>
    <t>Waktu Belajar (menit)</t>
  </si>
  <si>
    <t>Kriteria Penilaian (Indikator)</t>
  </si>
  <si>
    <t>Bobot Nilai</t>
  </si>
  <si>
    <t xml:space="preserve">Catatan Beban Waktu Pembelajaran: </t>
  </si>
  <si>
    <t>Daftar Pustaka</t>
  </si>
  <si>
    <t>Gasal/ Genap</t>
  </si>
  <si>
    <t>Jl. Mataram No. 1 Mangli Jember68136 Telp. (0331) 487550 website: www.iain-jember.ac,id Email: tarbiyah.iainjember@gmail.com</t>
  </si>
  <si>
    <t>NAMA</t>
  </si>
  <si>
    <t>Identitas Prodi</t>
  </si>
  <si>
    <t>Cover</t>
  </si>
  <si>
    <t>Visi Misi</t>
  </si>
  <si>
    <t>Profil</t>
  </si>
  <si>
    <t>Membentuk SKS &amp; MK</t>
  </si>
  <si>
    <t>Peta wajib dan pilihan</t>
  </si>
  <si>
    <t>Proporsi</t>
  </si>
  <si>
    <t>Peta Distribusi MK</t>
  </si>
  <si>
    <t>Daftar Sebaran</t>
  </si>
  <si>
    <t>MENU</t>
  </si>
  <si>
    <t>Pendidikan Bahasa Arab (PBA)</t>
  </si>
  <si>
    <t>Bahan Kajian  (Materi Pembelajaran)</t>
  </si>
  <si>
    <t>Metode Pembelajaran</t>
  </si>
  <si>
    <t>S.1</t>
  </si>
  <si>
    <t>S.2</t>
  </si>
  <si>
    <t>S.3</t>
  </si>
  <si>
    <t>S.4</t>
  </si>
  <si>
    <t>S.5</t>
  </si>
  <si>
    <t>S.6</t>
  </si>
  <si>
    <t>S.7</t>
  </si>
  <si>
    <t>S.8</t>
  </si>
  <si>
    <t>S.9</t>
  </si>
  <si>
    <t>S.10</t>
  </si>
  <si>
    <t>S.11</t>
  </si>
  <si>
    <t>S.12</t>
  </si>
  <si>
    <t>S.13</t>
  </si>
  <si>
    <t>S.14</t>
  </si>
  <si>
    <t>S.15</t>
  </si>
  <si>
    <t>S.16</t>
  </si>
  <si>
    <t>S.17</t>
  </si>
  <si>
    <t>S.18</t>
  </si>
  <si>
    <t>P.1</t>
  </si>
  <si>
    <t>P.2</t>
  </si>
  <si>
    <t>P.3</t>
  </si>
  <si>
    <t>P.4</t>
  </si>
  <si>
    <t>P.5</t>
  </si>
  <si>
    <t>P.6</t>
  </si>
  <si>
    <t>P.7</t>
  </si>
  <si>
    <t>P.8</t>
  </si>
  <si>
    <t>P.9</t>
  </si>
  <si>
    <t>P.10</t>
  </si>
  <si>
    <t>P.11</t>
  </si>
  <si>
    <t>P.12</t>
  </si>
  <si>
    <t>P.13</t>
  </si>
  <si>
    <t>KU.1</t>
  </si>
  <si>
    <t>KU.2</t>
  </si>
  <si>
    <t>KU.3</t>
  </si>
  <si>
    <t>KU.4</t>
  </si>
  <si>
    <t>KU.5</t>
  </si>
  <si>
    <t>KU.6</t>
  </si>
  <si>
    <t>KU.7</t>
  </si>
  <si>
    <t>KU.8</t>
  </si>
  <si>
    <t>KU.9</t>
  </si>
  <si>
    <t>KU.10</t>
  </si>
  <si>
    <t>KU.11</t>
  </si>
  <si>
    <t>KU.12</t>
  </si>
  <si>
    <t>KU.13</t>
  </si>
  <si>
    <t>KU.14</t>
  </si>
  <si>
    <t>KU.15</t>
  </si>
  <si>
    <t>KK.1</t>
  </si>
  <si>
    <t>KK.2</t>
  </si>
  <si>
    <t>KK.3</t>
  </si>
  <si>
    <t>KK.4</t>
  </si>
  <si>
    <t>KK.5</t>
  </si>
  <si>
    <t>KK.6</t>
  </si>
  <si>
    <t>KK.7</t>
  </si>
  <si>
    <t>KK.8</t>
  </si>
  <si>
    <t>KK.9</t>
  </si>
  <si>
    <t>KK.10</t>
  </si>
  <si>
    <t>KK.11</t>
  </si>
  <si>
    <t>KEMENTERIAN AGAMA RI</t>
  </si>
  <si>
    <t>UTS</t>
  </si>
  <si>
    <t>UAS</t>
  </si>
  <si>
    <t>a. Visi dan misi PBA, FTIK dan IAIN Jember
b. Kontrak Belajar, RPS</t>
  </si>
  <si>
    <t>…/RPS/ PBA.01/GANJIL/2019</t>
  </si>
  <si>
    <t>18 Agustus 2019</t>
  </si>
  <si>
    <t>Mata Kuliah (Kode MK)              :</t>
  </si>
  <si>
    <t>Program Studi                               :</t>
  </si>
  <si>
    <t>Deskripsi Mata Kuliah                :</t>
  </si>
  <si>
    <t>Capaian Pembelajaran               :</t>
  </si>
  <si>
    <t>MGG KE</t>
  </si>
  <si>
    <t xml:space="preserve">SKS                                : </t>
  </si>
  <si>
    <t xml:space="preserve">Dosen                          :   </t>
  </si>
  <si>
    <t xml:space="preserve">Semester                        : </t>
  </si>
  <si>
    <t>HAL</t>
  </si>
  <si>
    <t>Koneksi antar Unsur dlm MK</t>
  </si>
  <si>
    <t>Klik NAMA MK untuk ke  RPS</t>
  </si>
  <si>
    <t>Klik Nama MK untuk ke RPS</t>
  </si>
  <si>
    <t>Pancasila adalah kepribadian, falsafah hidup, perjanjian luhur bangsa Indonesia, ideologi dan dasar Negara Kesatuan Republik Indonesia   serta sumber hukum nasional.  Implementasi nilai- nilai Pancasila menjadi dasar bagi aparatur Negara dan juga menjadi karakter yang menjiwai setiap perilaku warga Negara Indonesia.</t>
  </si>
  <si>
    <t>Memahami visi dan misi PBA, FTIK dan IAIN Jember serta kontrak  belajar dan diakhir pertemuan mahasiswa diharapkan  mengetahui dan memahami tentang seluk beluk perkuiahan Pendidikan  Pancasila dan memiliki gambaran secara umum tentang negara Indonesia.</t>
  </si>
  <si>
    <t>Mahasiswa memiliki wawasan tentang potensi  Negara Indonesia dalam bidang : Ideologi, Politik, Ekonomi, Sosial, Budaya dan Pertahanan Keamanan.</t>
  </si>
  <si>
    <t>Ceramah dan Tanya jawab</t>
  </si>
  <si>
    <t>1x
APK 150’
BM 180’
TS 180’</t>
  </si>
  <si>
    <t>Umpan Balik</t>
  </si>
  <si>
    <t>3%</t>
  </si>
  <si>
    <t>Di akhir pertemuan mahasiswa diharapkan mampu mengetahui dan memahami proses terbentuknya Pancasila dalam lintasan sejarah Indonesia.</t>
  </si>
  <si>
    <t xml:space="preserve">Pancasila dalam lintasan Sejarah : Lahirnya semangat Nasionalisme, BPUPKI dan PPKI </t>
  </si>
  <si>
    <t>Belajar secara mandiri, belajar berkelompok, pembuatan makalah,  di presentasikan.</t>
  </si>
  <si>
    <t>Resitasi dan Diskusi Kelas serta Reinforcement</t>
  </si>
  <si>
    <t>Kriteria : mampu menjelaskan tentang  proses terbentuknya Pancasila dalam lintasan sejarah Indonesia.</t>
  </si>
  <si>
    <t>Di akhir pertemuan mahasiswa diharapkan mampu mengetahui, memahami, menghayati dan mengimplementasikan Pancasila sebagai jiwa dan Kepribadian Bangsa Indonesia</t>
  </si>
  <si>
    <t xml:space="preserve">Kedudukan dan Fungsi Pancasila :  Jiwa sebagai Kepribadian Bangsa Indonesia </t>
  </si>
  <si>
    <t xml:space="preserve">Belajar secara mandiri, belajar kelompok, pembuatan makalah dan dipresentasikan </t>
  </si>
  <si>
    <t xml:space="preserve">Resitasi,dan  Diskusi Kelas serta Reinforcement </t>
  </si>
  <si>
    <t xml:space="preserve">Di akhir pertemuan mahasiswa diharapkan mampu mengetahui, memahami, menghayati dan mengimplementasikan Pancasila sebagai  Falsafah Hidup bangsa Indonesia </t>
  </si>
  <si>
    <t xml:space="preserve">Pancasila sebagai Falsafah Hidup Bangsa Indonesia </t>
  </si>
  <si>
    <t>Belajar secara mandiri, belajar kelompok, pembuatan makalah dan dipresentasikan</t>
  </si>
  <si>
    <t>Resitasi,dan  Diskusi Kelas serta Reinforcement</t>
  </si>
  <si>
    <t xml:space="preserve">Kriteria : mampu menjelaskan tentang Pancasila sebagai  Falsafah Hidup bangsa Indonesia </t>
  </si>
  <si>
    <t>Di akhir pertemuan mahasiswa diharapkan mampu mengetahui, memahami, menghayati dan mengimplementasikan Pancasila sebagai idiologi dan perjanjian luhur bangsa Indonesia</t>
  </si>
  <si>
    <t xml:space="preserve">Pancasila sebagai ideologi dan perjanjian luhur bangsa Indonesia </t>
  </si>
  <si>
    <t>Kriteria : mampu menjelaskan tentang Pancasila sebagai idiologi dan perjanjian luhur bangsa Indonesia</t>
  </si>
  <si>
    <t>Di akhir pertemuan mahasiswa diharapkan  mengetahui, dan  memahami  Pancasila sebagai Dasar Negara Republik Indonesia dan sumber hukum nasional</t>
  </si>
  <si>
    <t>Pancasila sebagai Dasar Negara republic Indonesia dan Sumber hukum nasional</t>
  </si>
  <si>
    <t>Belajar secara mandiri, belajar berkelompok, pembuatan makalah dan di presentasikan</t>
  </si>
  <si>
    <t>Resitasi dan Diskusi serta Reinforcement</t>
  </si>
  <si>
    <t>Di akhir pertemuan mahasiswa diharapkan mampu mengetahui dan memahami Sifat nilai- nilai  Pancasila :Nilai obyektif, Nilai Subyektif, nilai dasar, nilai Instrumental dan nilai praksis</t>
  </si>
  <si>
    <t>Sifat nilai- nilai   Pancasila : Nilai obyektif, Nilai Subyektif, Nilai dasar, Nilai Instrumental dan Nilai Praksis</t>
  </si>
  <si>
    <t>Nilai – Nilai  Pancasila : 1 Nilai Ketuhanan, 2 Nilai Kemanusiaan</t>
  </si>
  <si>
    <t>Di akhir pertemuan mahasiswa diharapkan mampu mengetahui, memahami, menghayati dan mengimplementasikan Nilai – Nilai Pancasila : 1 . Nilai Ketuhanan, 2 . Nilai  kemanusiaan</t>
  </si>
  <si>
    <t>Di akhir pertemuan mahasiswa diharapkan mampu mengetahui, memahami, menghayati dan mengimplementasikan  
3 Nilai Persatuan
4 Nilai Kerakyatan
5 Nilai Keadilan Sosial</t>
  </si>
  <si>
    <t>3 Nilai Persatuan
4 Nilai Kerakyatan
5 Nilai Keadilan Sosial</t>
  </si>
  <si>
    <t>Kesatuan sistematika Sila-Sila Pancasila</t>
  </si>
  <si>
    <t xml:space="preserve">Di akhir pertemuan mahasiswa diharapkan mampu mengetahui da Kesatuan sistematika sila-sila Pancasilan memahami </t>
  </si>
  <si>
    <t>Di akhir pertemuan mahasiswa diharapkan mampu mengetahui dan memahami dinamika Kehidupan beragama dalam masyarakat Pancasila</t>
  </si>
  <si>
    <t>Kehidupan beragama dalam masyarakat Pancasila</t>
  </si>
  <si>
    <t>Di akhir pertemuan mahasiswa diharapkan mampu mengetahui dan memahami Posisi agama dalam pengertian Sila – Sila Pancasila</t>
  </si>
  <si>
    <t>Posisi agama dalam pengertian Sila – Sila Pancasila</t>
  </si>
  <si>
    <t>Di akhir pertemuan mahasiswa diharapkan mampu mengetahui  dan memahami perkembangan agama, hubungan antar agama dan dinamika agama di Indonesia</t>
  </si>
  <si>
    <t xml:space="preserve">Hubungan agama dan Pancasila </t>
  </si>
  <si>
    <t>Di akhir pertemuan mahasiswa diharapkan mampu mengetahui dan memahami tentang Pancasila ditinjau dari ajaran Islam.</t>
  </si>
  <si>
    <t>Pancasila dalam perspektif Islam</t>
  </si>
  <si>
    <t>Kriteria : mampu menjelaskan tentang Pancasila sebagai Dasar Negara Republik Indonesia dan sumber hukum nasional</t>
  </si>
  <si>
    <t>Kriteria : mampu menjelaskan tentang sifat nilai- nilai  Pancasila :
Nilai obyektif, Nilai Subyektif, Nilai dasar, nilai Instrumental dan nilai praksis</t>
  </si>
  <si>
    <t>Kriteria : mampu menjelaskan tentang  nilai-nilai Pancasila :
1 Nilai Ketuhanan
2 Nilai Kemanusiaan</t>
  </si>
  <si>
    <t>Kriteria : mampu menjelaskan tentang 
3 Nilai Persatuan
4 Nilai Kerakyatan
5 Nilai Keadilan Sosial</t>
  </si>
  <si>
    <t>Kriteria : mampu menjelasakan tentang 
Kesatuan sistematika sila-sila Pancasila</t>
  </si>
  <si>
    <t>Kriteria : mampu menjelaskan tentang dinamika Kehidupan beragama dalam masyarakat Pancasila</t>
  </si>
  <si>
    <t>Kriteria : mampu menjelaskan tentang  posisi agama dalam pengertian Sila – Sila Pancasila</t>
  </si>
  <si>
    <t>Kriteria : mampu menjelaskan tentang  perkembangan agama, hubungan antar agama dan dinamika agama di Indonesia</t>
  </si>
  <si>
    <t>Kriteria : mampu menjelaskan tentang Pancasila ditinjau dari ajaran Islam.</t>
  </si>
  <si>
    <t>Anshari, endang saifudi, 1986. Piagam Jakarta. Jakarta. Rajawali.</t>
  </si>
  <si>
    <t>Shahiron, 2018.Pekan Pancasila dan Bela Negara. Yogyakarta. UIN Sunan Kalijogo</t>
  </si>
  <si>
    <t>Sukarno, 2010. Pancasila Dalam kehidupan Berbangsa dan Bernegara. Jember.Stain Press....................................................................................................................................................................................</t>
  </si>
  <si>
    <t>Suratman, dkk. 2016. Pendidikan Pancasila. Malang. Madani Media....................................................................................................................................................................................</t>
  </si>
  <si>
    <t>Tjalla, Awaludin. 2019.Penguatan Pembelajaran Nilai dan Moral Pancasila. Jakarta. Kemendikbud...................................................................................................................................................................................</t>
  </si>
  <si>
    <t>2 sks = 100 menit (50 menit aktivitas pembelajaran di kelas (APK), 60 menit belajar mandiri (BM), 60 menit tugas terstruktur (TS) (literature review)</t>
  </si>
  <si>
    <t>Profil lulusan program studi Bahasa dan Sastra Arab (BSA) Fakultas Ushuluddin, Adab dan Humaniora IAIN Jember yang hendak dicapai selama mengikuti proses pembelajaran dan peran yang akan dimainkan ketika berada di tengah-tengah masyarakat utamanya sebagai berikut:</t>
  </si>
  <si>
    <t>Bahasa dan Sastra Arab</t>
  </si>
  <si>
    <t>28 Januari 2015</t>
  </si>
  <si>
    <t>552 Tahun 2015</t>
  </si>
  <si>
    <t>28/01/2015</t>
  </si>
  <si>
    <t>C; 260</t>
  </si>
  <si>
    <t xml:space="preserve">3948/SK/BAN-PT/Akred/S/IX/2017 </t>
  </si>
  <si>
    <t>24 Oktober 2017</t>
  </si>
  <si>
    <t>1:7</t>
  </si>
  <si>
    <t xml:space="preserve">fuah.iainjember@gmail.com </t>
  </si>
  <si>
    <t>S.Hum</t>
  </si>
  <si>
    <t xml:space="preserve">Program Studi Bahasa dan Sastra Arab merupakan salah satu Program Studi yang ada di Fakultas Ushuluddin Adab dan Humaniora Institut Agama Islam Negeri Jember yang keberadaannya sangatlah penting untuk memenuhi kebutuhan masyarakat/stakeholder sebagai ahli/praktisi, peneliti, pengembang bahasa dan sastra Arab yang berkepribadian baik, berpengatahuan luas dan mutakhir yang mampu berkomunikasi secara lisan dan tulisan berbahasa Arab sesauai dengan etika keislaman, keilmuan dan keahlian yang berbsis Islam nusantara. </t>
  </si>
  <si>
    <t>Menjadikan Program Studi Bahasa dan Sastra Arab (BSA) IAIN Jember Sebagai Pusat Studi Dan Riset Bahasa dan Sastra Arab Yang Unggul Dan Kompetitif Berkarakter Islam Nusantara Pada Tahun 2035.</t>
  </si>
  <si>
    <t>Melaksanakan program pendidikan  dan pembelajaran yang inovatif, kreatif dan progressif dalam bidang ilmu bahasa dan sastra Arab yang berkarakter Islam Nusantara.</t>
  </si>
  <si>
    <t>Meningkatkan penelitian unggulan dalam bidang Ilmu Bahasa dan Sastra Arab bagi kepentingan akademik dan masyarakat.</t>
  </si>
  <si>
    <t>Terlaksananya program pendidikan  dan pembelajaran yang inovatif, kreatif dan progressif dalam bidang ilmu bahasa dan sastra Arab yang berkarakter Islam Nusantara dalam rangka menghasilkan lulusan yang unggul, beriman, berakhlak mulia, memiliki kecakapan sosial dan manajerial, dan berjiwa kewirausahaan</t>
  </si>
  <si>
    <t xml:space="preserve">Terlaksananya penelitian unggulan dalam bidang Ilmu Bahasa dan Sastra Arab bagi kepentingan akademik dan masyarakat agar dapat menghasilkan lulusan yang </t>
  </si>
  <si>
    <t>Terlaksananya Program-program pengabdian kepada masyarakat dengan pendekatan humanis dalam rangka menghasilkan lulusan yang berjiwa sosial kemasyarakatan</t>
  </si>
  <si>
    <r>
      <t xml:space="preserve">Meningkatkan pengabdian kepada masyarakat secara </t>
    </r>
    <r>
      <rPr>
        <i/>
        <sz val="11"/>
        <color theme="1"/>
        <rFont val="Calibri"/>
        <family val="2"/>
        <scheme val="minor"/>
      </rPr>
      <t xml:space="preserve">humanis </t>
    </r>
    <r>
      <rPr>
        <sz val="11"/>
        <color theme="1"/>
        <rFont val="Calibri"/>
        <family val="2"/>
        <scheme val="minor"/>
      </rPr>
      <t>dalam bidang ilmu bahasa dan sastra Arab.</t>
    </r>
  </si>
  <si>
    <r>
      <t xml:space="preserve">Mengembangkan kerjasama kolaboratif dengan </t>
    </r>
    <r>
      <rPr>
        <i/>
        <sz val="11"/>
        <color theme="1"/>
        <rFont val="Calibri"/>
        <family val="2"/>
        <scheme val="minor"/>
      </rPr>
      <t>stake holders</t>
    </r>
    <r>
      <rPr>
        <sz val="11"/>
        <color theme="1"/>
        <rFont val="Calibri"/>
        <family val="2"/>
        <scheme val="minor"/>
      </rPr>
      <t xml:space="preserve"> terutama dalam bidang Bahasa dan sastra Arab.</t>
    </r>
  </si>
  <si>
    <r>
      <t xml:space="preserve">Terlaksananya program-program kerjasama secara kolaboratif dengan </t>
    </r>
    <r>
      <rPr>
        <i/>
        <sz val="11"/>
        <color theme="1"/>
        <rFont val="Calibri"/>
        <family val="2"/>
        <scheme val="minor"/>
      </rPr>
      <t xml:space="preserve">stake holder </t>
    </r>
    <r>
      <rPr>
        <sz val="11"/>
        <color theme="1"/>
        <rFont val="Calibri"/>
        <family val="2"/>
        <scheme val="minor"/>
      </rPr>
      <t xml:space="preserve"> berasaskan Islam Nusantara dalam rangka menghasilkan lulusan yang aktif, kreatif, berpartisipasi dalam pembinaan Bahasa Sastra Arab.</t>
    </r>
  </si>
  <si>
    <t>Praktisi Bahasa dan Sastra</t>
  </si>
  <si>
    <t>Sarjana humaniora yang berkepribadian baik, berpengetahuan luas dan mutakhir di bidangnya serta mampu melaksanakan tugas sebagai praktisi bahasa dan sastra Arab serta bertanggung jawab dalam bidang pekerjaan tersebut berlandaskan ajaran dan etika keislaman, keilmuan dan keahlian.</t>
  </si>
  <si>
    <t>Asisten Peneliti Bahasa dan Sastra Arab</t>
  </si>
  <si>
    <t>Sarjana humaniora yang berkepribadian baik, berpengetahuan luas dan mutakhir di bidangnya serta mampu melaksanakan tugas penelitian bahasa dan sastra Arab berdasarkan teori dan metode penelitian bahasa dan sastra serta bertanggung jawab berlandaskan ajaran dan etika keislaman, keilmuan dan keahlian.</t>
  </si>
  <si>
    <t>Pengembang Bahasa dan Sastra Arab</t>
  </si>
  <si>
    <t>Sarjana humaniora yang berkepribadian baik, berpengetahuan luas dan mutakhir di bidangnya serta mampu mengembangkan bahasa dan sastra Arab berlandaskan ajaran dan etika keislaman, keilmuan dan keahlian.</t>
  </si>
  <si>
    <t>Pendidik bahasa Arab</t>
  </si>
  <si>
    <t>Sarjana humaniora yang berkepribadian baik berpengetahuan luas dan mutakhir dibidang pendidikan bahasa Arab dan mampu melaksanakan tugas sebagai pendidik bahasa dan sastra Arab serta bertanggung jawab dalam bidang pekerjaan tersebut berlandaskan ajaran dan etika keislaman, keilmuan dan keahlian.</t>
  </si>
  <si>
    <t>Bertakwa kepada Tuhan Yang Maha Esa dan mampu menunjukkan sikap religius dalam kehidupan perseorangan, masyarakat dan bangsa;</t>
  </si>
  <si>
    <t>Menjunjung tinggi dan menginternalisasi nilai-nilai etika keislaman dalam kehidupan di masyarakat dan di negara;</t>
  </si>
  <si>
    <t>Bertanggung jawab sepenuhnya terhadap nilai-nilai akademik yaitu kejujuran, kebebasan dan otonomi akademik yang diembannya;</t>
  </si>
  <si>
    <t>Menampilkan diri sebagai pribadi yang jujur, berakhlak mulia dan teladan bagi masyarakat.</t>
  </si>
  <si>
    <t>Menunjukkan etos kerja, tanggung jawab, rasa bangga, percaya diri dalam melaksanakan tugas;</t>
  </si>
  <si>
    <t>Menunjukkan sikap kepemimpinan (leadership), bertanggungjawab (accountability) dan responsibilitas (responsibility) atas pekerjaan di bidang Bahasa dan Sastra Arab secara mandiri;</t>
  </si>
  <si>
    <t>Menginternalisasi semangat  kemandirian, kejuangan dan kewirausahaan dalam bidang tugas pelayanan Bahasa dan Sastra Arab.</t>
  </si>
  <si>
    <t>Menguasai teori-teori kebudayaan terkait dengan kebudayaan Arab dan kebudayaan Indonesia.</t>
  </si>
  <si>
    <t>Menguasai empat keterampilan bahasa Arab, istima', kalam, qira'ah dan kitabah.</t>
  </si>
  <si>
    <t>Menguasai teori-teori kebahasaan terkait dengan bahasa Arab</t>
  </si>
  <si>
    <t>Menguasai teori-teori kesastraan yang terkait dengan sastra Arab</t>
  </si>
  <si>
    <t>Menguasai teori dan ilmu-ilmu kritik sastra terutama terkait dengan sastra Arab.</t>
  </si>
  <si>
    <t>Menguasai teori dan metodologi penelitian bahasa dan sastra Arab.</t>
  </si>
  <si>
    <t>Mampu menyusun deskripsi saintifik, hasil kajiannya dalam bentuk skripsi atau laporan tugas akhir, dan menggugahnya dalam laman perguruan tinggi;</t>
  </si>
  <si>
    <t>Mampu mengambil keputusan secara tepat, dalam konteks penyelesaian masalah di bidang keahliannya berdasarkan hasil analisis informasi dan data;</t>
  </si>
  <si>
    <t>Meneliti dan mengkaji bahasa, sastra dan budaya Arab dengan menerapkan ilmu-ilmu Bahasa Arab dan teori-teori penelitian bahasa/sastra Arab;</t>
  </si>
  <si>
    <t>Menerjemahkan literatur bahasa Arab-Indonesia atau sebaliknya dengan menggunakan teori-teori bahasa dan penerjemahan</t>
  </si>
  <si>
    <t>Mengaplikasikan Bahasa Arab dalam berbagai pekerjaan sesuai dengan kebutuhan seperti diplomat, pengajar, pemandu wisata, wartawan dan lain-lain.</t>
  </si>
  <si>
    <t>Mampu berkomunikasi bahasa Arab dengan baik dan benar</t>
  </si>
  <si>
    <t>Mampu menerapkan teori dan metode penelitian bahasa dan budaya dalam rangka mengembangkan sastra Arab</t>
  </si>
  <si>
    <t>Mampu menganalisis khazanah pengetahuan Arab (al-Turats al-Arabi) masa lalu dan masa kini dengan menggunakan bahasa Arab.</t>
  </si>
  <si>
    <t>Mampu memanfaatkan teknologi informasi komunikasi dalam bidang bahasa dan sastra Arab.</t>
  </si>
  <si>
    <t>Mampu menganalisis gejala kebahasaan dan kesastraan Arab dalam berbagai tataran linguistik dan genre.</t>
  </si>
  <si>
    <t>Mampu memaparkan manusia Indonesia kekinian dan hubungannya dengan bangsa lain dalam konteks global.</t>
  </si>
  <si>
    <t>Mampu menganalisis dan mengkaji hasanah pengetahuan Arab (al-Turats al-Arabi) dan naskah berbahasa atau beraksara Arab baik karya klasik dan modern</t>
  </si>
  <si>
    <t>Mampu menghafal dan memahami berbagai ayat yang bernilai sastra.</t>
  </si>
  <si>
    <t>Falsafah Ulum islamiyyah</t>
  </si>
  <si>
    <t>Sosiologi Antropologi Agama</t>
  </si>
  <si>
    <t xml:space="preserve">Studi Qur'an </t>
  </si>
  <si>
    <t>Studi Hadis</t>
  </si>
  <si>
    <t>Ilmu Fiqih</t>
  </si>
  <si>
    <t>Ilmu Balaghah</t>
  </si>
  <si>
    <t>Dirasah Masrahiyyah</t>
  </si>
  <si>
    <t>Maharah Kalam</t>
  </si>
  <si>
    <t>Maharah Kitabah</t>
  </si>
  <si>
    <t>Metodologi Penelitian Bahasa dan Sastra</t>
  </si>
  <si>
    <t>Ilmu Nahwu</t>
  </si>
  <si>
    <t>Ilmu Sharaf</t>
  </si>
  <si>
    <t>Ilmu al 'Arudl wa al Qawafi</t>
  </si>
  <si>
    <t>Tarikh al-Adab</t>
  </si>
  <si>
    <t>Naqd al Adab</t>
  </si>
  <si>
    <t>Hermeneutika, Semiotika dan Filsafat Bahasa</t>
  </si>
  <si>
    <t>Sosiologi Sastra</t>
  </si>
  <si>
    <t>Kajian Timur Tengah</t>
  </si>
  <si>
    <t>Sastra Lisan</t>
  </si>
  <si>
    <t>Al Hasub al Arabi</t>
  </si>
  <si>
    <t>Nadhariyah al Tarjamah</t>
  </si>
  <si>
    <t>Tarjamah al Tatbiqiyah</t>
  </si>
  <si>
    <t>Naqd al Tarjamah</t>
  </si>
  <si>
    <t>Tashmim al Ta'lim al Lughawi</t>
  </si>
  <si>
    <t>Thuruq al Ta'lim al Lughawi</t>
  </si>
  <si>
    <t>Taqwim al Ta'lim al Lughawi</t>
  </si>
  <si>
    <t>Antropogeolinguistik</t>
  </si>
  <si>
    <t>Al 'Arabiyah li al Siyahah</t>
  </si>
  <si>
    <t>Al 'Arabiyah li al Hajj</t>
  </si>
  <si>
    <t>PROGRAM STUDI BAHASA DAN SASTRA ARAB (BSA)</t>
  </si>
  <si>
    <t>FAKULTAS USHULUDDIN, ADAB DAN HUMANIKORA IAIN JEMBER TAHUN 2019</t>
  </si>
  <si>
    <t>Spesifikasi utama program studi berkenaan dengan kemampuan yang harus dimiliki oleh lulusan Program Studi Bahasa dan Sastra Arab (BSA) yang harus sesuai dengan KKNI dan SNPT serta sesuai dengan kebijaksanaan IAIN Jember. Perumusan capaian pembelajaran program studi (Standar Kompetensi Lulusan/ SKL) terdiri dari aspek sikap, aspek pengetahuan, aspek keterampilan umum, dan aspek keterampilan khusus.</t>
  </si>
  <si>
    <t>Tarjamah Arab-Indonesia</t>
  </si>
  <si>
    <t>Tarjamah Indonesia-Arab</t>
  </si>
  <si>
    <t>Manhaj at-Ta'lim al Lughawi</t>
  </si>
  <si>
    <t>Wasail at-Ta'lim al Lughawi</t>
  </si>
  <si>
    <t>Guide and Tourism</t>
  </si>
  <si>
    <t xml:space="preserve">Arabiyyah li as-Sihafah </t>
  </si>
  <si>
    <t>UAHS11901</t>
  </si>
  <si>
    <t>UAHS11902</t>
  </si>
  <si>
    <t>UAHS11903</t>
  </si>
  <si>
    <t>BSAS11901</t>
  </si>
  <si>
    <t>BSAS11902</t>
  </si>
  <si>
    <t>BSAS11903</t>
  </si>
  <si>
    <t>BSAS11904</t>
  </si>
  <si>
    <t>BSAS11905</t>
  </si>
  <si>
    <t>BSAS11906</t>
  </si>
  <si>
    <t>BSAS11907</t>
  </si>
  <si>
    <t>BSAS11908</t>
  </si>
  <si>
    <t>BSAS11909</t>
  </si>
  <si>
    <t>BSAS11910</t>
  </si>
  <si>
    <t>BSAS11911</t>
  </si>
  <si>
    <t>BSAS11912</t>
  </si>
  <si>
    <t>BSAS11913</t>
  </si>
  <si>
    <t>BSAS11914</t>
  </si>
  <si>
    <t>BSAS11915</t>
  </si>
  <si>
    <t>BSAS11916</t>
  </si>
  <si>
    <t>BSAS11917</t>
  </si>
  <si>
    <t>BSAS11918</t>
  </si>
  <si>
    <t>BSAS11919</t>
  </si>
  <si>
    <t>BSAS11920</t>
  </si>
  <si>
    <t>BSAS11921</t>
  </si>
  <si>
    <t>BSAS11922</t>
  </si>
  <si>
    <t>BSAS11923</t>
  </si>
  <si>
    <t>BSAS11924</t>
  </si>
  <si>
    <t>BSAS11925</t>
  </si>
  <si>
    <t>BSAS11926</t>
  </si>
  <si>
    <t>BSAS11927</t>
  </si>
  <si>
    <t>BSAS11928</t>
  </si>
  <si>
    <t>BSAPS11901</t>
  </si>
  <si>
    <t>BSAPS11910</t>
  </si>
  <si>
    <t>Filsafat  Umum</t>
  </si>
  <si>
    <t>Ilmu Lughah al-'Arabi (Linguistik Arab)</t>
  </si>
  <si>
    <t xml:space="preserve">Fiqh Lughah dan Kajian Naskah (Filologi) </t>
  </si>
  <si>
    <t xml:space="preserve">Ilmu Ashwat (Fonologi) </t>
  </si>
  <si>
    <t xml:space="preserve">Ilmu Dilalah wa al-Ma'ajim </t>
  </si>
  <si>
    <t>Qawaid al Khath wa al Imla'</t>
  </si>
  <si>
    <t>Nadhariyah al-Adab</t>
  </si>
  <si>
    <t>BSAPS11919</t>
  </si>
  <si>
    <t>BSAPS11928</t>
  </si>
  <si>
    <t>BSAPS11937</t>
  </si>
  <si>
    <t>BSAPS11946</t>
  </si>
  <si>
    <t>BSAPS11955</t>
  </si>
  <si>
    <t>BSAPS11964</t>
  </si>
  <si>
    <t>BSAPS11973</t>
  </si>
  <si>
    <t>BSAPS11982</t>
  </si>
  <si>
    <t>BSAPS11991</t>
  </si>
  <si>
    <t>BSAPS12000</t>
  </si>
  <si>
    <t>BSAPS12009</t>
  </si>
  <si>
    <t>BSAPS12018</t>
  </si>
  <si>
    <t>BSAPS12027</t>
  </si>
  <si>
    <t xml:space="preserve">Insitussional (20%) </t>
  </si>
  <si>
    <t xml:space="preserve">Keilmuan (80%) </t>
  </si>
  <si>
    <t>PROPORSI KURIKULUM KKNI PRODI BSA 2019</t>
  </si>
  <si>
    <t>TOTAL SKS</t>
  </si>
  <si>
    <t>Kesusastraan</t>
  </si>
  <si>
    <t>Penelitian</t>
  </si>
  <si>
    <t>Mata Kuliah pilihan yang boleh di program hanya 5 MK (10 sks) dari 15 MK (30 sks) yang disediakan</t>
  </si>
  <si>
    <t>RPS - Tarjamah Arab-Indonesia</t>
  </si>
  <si>
    <t>RPS - Tarjamah Indonesia-Arab</t>
  </si>
  <si>
    <t>RPS - Naqd al Tarjamah</t>
  </si>
  <si>
    <t>RPS - Wasail at-Ta'lim al Lughawi</t>
  </si>
  <si>
    <t>RPS - Tashmim al Ta'lim al Lughawi</t>
  </si>
  <si>
    <t>RPS - Thuruq al Ta'lim al Lughawi</t>
  </si>
  <si>
    <t>RPS - Guide and Tourism</t>
  </si>
  <si>
    <t xml:space="preserve">RPS - 'Arabiyyah li as-Sihafah </t>
  </si>
  <si>
    <t>RPS - Antropogeolinguistik</t>
  </si>
  <si>
    <t>RPS - Al 'Arabiyah li al Hajj</t>
  </si>
  <si>
    <t>RPS - Maharah Qira'ah</t>
  </si>
  <si>
    <t>RPS - Ilmu Nahwu</t>
  </si>
  <si>
    <t>RPS - Ilmu Sharaf</t>
  </si>
  <si>
    <t>RPS - Ilmu Lughah al-'Arabi (Linguistik Arab)</t>
  </si>
  <si>
    <t xml:space="preserve">RPS - Fiqh Lughah dan Kajian Naskah (Filologi) </t>
  </si>
  <si>
    <t xml:space="preserve">RPS - Ilmu Ashwat (Fonologi) </t>
  </si>
  <si>
    <t xml:space="preserve">RPS - Ilmu Dilalah wa al-Ma'ajim </t>
  </si>
  <si>
    <t>RPS - Tarikh al-Adab</t>
  </si>
  <si>
    <t>RPS - Nadhariyah al-Adab</t>
  </si>
  <si>
    <t>RPS - Ilmu Balaghah</t>
  </si>
  <si>
    <t>RPS - Ilmu al 'Arudl wa al Qawafi</t>
  </si>
  <si>
    <t>RPS - Hermeneutika, Semiotika dan Filsafat Bahasa</t>
  </si>
  <si>
    <t xml:space="preserve">RPS - Pancasila  </t>
  </si>
  <si>
    <t>RPS - Sosiologi Sastra</t>
  </si>
  <si>
    <t>RPS - Pendidikan Kewarganegaraan</t>
  </si>
  <si>
    <t>RPS - Kajian Timur Tengah</t>
  </si>
  <si>
    <t>RPS - Bahasa Indonesia</t>
  </si>
  <si>
    <t>RPS - Sastra Lisan</t>
  </si>
  <si>
    <t>RPS - Pengantar Studi Islam</t>
  </si>
  <si>
    <t>RPS - Naqd al Adab</t>
  </si>
  <si>
    <t>RPS - Peradaban Islam dan Islam RPS - Nusantara</t>
  </si>
  <si>
    <t>RPS - Al Hasub al Arabi</t>
  </si>
  <si>
    <t xml:space="preserve">RPS - Bahasa Arab </t>
  </si>
  <si>
    <t>RPS - Enterpreneurship</t>
  </si>
  <si>
    <t>RPS - Bahasa Inggris</t>
  </si>
  <si>
    <t>RPS - Metodologi Penelitian Bahasa dan Sastra</t>
  </si>
  <si>
    <t>RPS - Akhlak dan Tasawuf</t>
  </si>
  <si>
    <t>RPS - PPL</t>
  </si>
  <si>
    <t>RPS - Filsafat  Umum</t>
  </si>
  <si>
    <t>RPS - Nadhariyah al Tarjamah</t>
  </si>
  <si>
    <t>RPS - KKN</t>
  </si>
  <si>
    <t>RPS - Tarjamah al Tatbiqiyah</t>
  </si>
  <si>
    <t>RPS - Al 'Arabiyah li al Siyahah</t>
  </si>
  <si>
    <t>RPS - Ilmu Kalam</t>
  </si>
  <si>
    <t>RPS - Manhaj at-Ta'lim al Lughawi</t>
  </si>
  <si>
    <t>RPS - Falsafah Ulum islamiyyah</t>
  </si>
  <si>
    <t>RPS - Taqwim al Ta'lim al Lughawi</t>
  </si>
  <si>
    <t>RPS - Sosiologi Antropologi Agama</t>
  </si>
  <si>
    <t xml:space="preserve">RPS - Studi Qur'an </t>
  </si>
  <si>
    <t>RPS - Studi Hadis</t>
  </si>
  <si>
    <t>RPS - Ilmu Fiqih</t>
  </si>
  <si>
    <t>RPS - Maharah Istima'</t>
  </si>
  <si>
    <t>RPS - Maharah Kalam</t>
  </si>
  <si>
    <t>RPS - Dirasah Masrahiyyah</t>
  </si>
  <si>
    <t>RPS - Qawaid al Khath wa al Imla'</t>
  </si>
  <si>
    <t>RPS - Maharah Kitabah</t>
  </si>
  <si>
    <t>E</t>
  </si>
  <si>
    <t>F</t>
  </si>
  <si>
    <t>G</t>
  </si>
  <si>
    <t>H</t>
  </si>
  <si>
    <t>J</t>
  </si>
  <si>
    <t>K</t>
  </si>
  <si>
    <t>L</t>
  </si>
  <si>
    <t>Eni Zulfa Hidayah, SS., M.Pd</t>
  </si>
  <si>
    <t>Pancasila , Pendidikan Kewarganegaraan</t>
  </si>
  <si>
    <t xml:space="preserve">Bahasa Indonesia, </t>
  </si>
  <si>
    <t>Bahasa Arab, Bahasa Inggris</t>
  </si>
  <si>
    <t>Filsafat  Umum, Falsafah Ulum islamiyyah</t>
  </si>
  <si>
    <t>Sosiologi Antropologi Agama, Peradaban Islam dan Islam Nusantara</t>
  </si>
  <si>
    <t>Pengantar Studi Islam, Studi Qur'an , Studi Hadis, Ilmu Kalam, Ilmu Fiqih, Akhlak dan Tasawuf</t>
  </si>
  <si>
    <t xml:space="preserve">Enterpreneurship, </t>
  </si>
  <si>
    <t xml:space="preserve">Maharah Istima', Maharah Kalam, Dirasah Masrahiyyah, Qawaid al Khath wa al Imla', Maharah Kitabah, Maharah Qira'ah, </t>
  </si>
  <si>
    <t xml:space="preserve">Ilmu Nahwu, Ilmu Sharaf, Ilmu Lughah al-'Arabi (Linguistik Arab), Fiqh Lughah dan Kajian Naskah (Filologi), Ilmu Ashwat (Fonologi), Ilmu Dilalah wa al-Ma'ajim, </t>
  </si>
  <si>
    <t>Naqd al Adab, Naqd al Tarjamah</t>
  </si>
  <si>
    <t>Tarikh al-Adab, Nadhariyah al-Adab, Ilmu Balaghah, Ilmu al 'Arudl wa al Qawafi, Sosiologi Sastra, Hermeneutika, Semiotika dan Filsafat Bahasa, Sastra Lisan, Antropogeolinguistik</t>
  </si>
  <si>
    <t>Guide and Tourism, 'Arabiyyah li as-Sihafah, Al 'Arabiyah li al Hajj, Al 'Arabiyah li al Siyahah, Manhaj at-Ta'lim al Lughawi, Tashmim al Ta'lim al Lughawi, Thuruq al Ta'lim al Lughawi, Wasail at-Ta'lim al Lughawi, Taqwim al Ta'lim al Lughawi</t>
  </si>
  <si>
    <t xml:space="preserve">Nadhariyah al Tarjamah, Tarjamah al Tatbiqiyah, Tarjamah Arab-Indonesia, Tarjamah Indonesia-Arab, </t>
  </si>
  <si>
    <t xml:space="preserve">Metodologi Penelitian Bahasa dan Sastra, </t>
  </si>
  <si>
    <t>Fiqh Lughah dan Kajian Naskah (Filologi)</t>
  </si>
  <si>
    <t>Maharah Kalam, Dirasah Masrahiyyah,</t>
  </si>
  <si>
    <t>Studi Qur'an</t>
  </si>
  <si>
    <t>PPL, KKN</t>
  </si>
  <si>
    <t xml:space="preserve">KKN, Peradaban Islam dan Islam Nusantara, </t>
  </si>
  <si>
    <t>Pancasila, Pendidikan Kewarganegaraan, Bahasa Indonesia</t>
  </si>
  <si>
    <t xml:space="preserve">Pancasila, Pendidikan Kewarganegaraan, Studi al Qur'an, Studi Hadits </t>
  </si>
  <si>
    <t>Akhlak Tasawuf, PPL, KKN</t>
  </si>
  <si>
    <t xml:space="preserve"> </t>
  </si>
  <si>
    <t>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t>
  </si>
  <si>
    <t>Keterampilan Kebahasaan</t>
  </si>
  <si>
    <t>Pengabdian Masyarakat</t>
  </si>
  <si>
    <t>RUMPUN ILMU</t>
  </si>
  <si>
    <t>Praktik Lapangan</t>
  </si>
  <si>
    <t>Keterampilan Bahasa Arab</t>
  </si>
  <si>
    <t>Struktur Bahasa Arab</t>
  </si>
  <si>
    <t>Linguistik Bahasa Arab</t>
  </si>
  <si>
    <t>Ilmu Ashwat (Fonologi)</t>
  </si>
  <si>
    <t>Ilmu Dilalah wa al-Ma'ajim</t>
  </si>
  <si>
    <t>Bhs Indonesia</t>
  </si>
  <si>
    <t>KET. UMUM</t>
  </si>
  <si>
    <t>KET. KHUSUS</t>
  </si>
  <si>
    <t xml:space="preserve">Istima </t>
  </si>
  <si>
    <t>KALAM</t>
  </si>
  <si>
    <t>Qira'ah</t>
  </si>
  <si>
    <t>Kitabah</t>
  </si>
  <si>
    <t>Linguistik</t>
  </si>
  <si>
    <t>Fenomena kebahasaan Arab</t>
  </si>
  <si>
    <t>Teks Bahasa Arab</t>
  </si>
  <si>
    <t>Budaya Arab</t>
  </si>
  <si>
    <t>Aplikasi Bahasa Arab</t>
  </si>
  <si>
    <t>Pemanfaatan teknologi informasi</t>
  </si>
  <si>
    <t>Metode Penelitian Bahasa Arab</t>
  </si>
  <si>
    <t>Penerapan Teori dan metode</t>
  </si>
  <si>
    <t>Rancangan Penelitian Bahasa</t>
  </si>
  <si>
    <t>Budaya nusantara</t>
  </si>
  <si>
    <t>Tata Bahasa Arab</t>
  </si>
  <si>
    <t>Teori Sastra</t>
  </si>
  <si>
    <t>kritik sastra teoritis</t>
  </si>
  <si>
    <t>kritik sastra terapan</t>
  </si>
  <si>
    <t>laporan kritik sastra</t>
  </si>
  <si>
    <t>sejarah sastra arab</t>
  </si>
  <si>
    <t>apresiasi sastra arab</t>
  </si>
  <si>
    <t>rancangan penelitian sastra</t>
  </si>
  <si>
    <t>objek material penelitian sastra</t>
  </si>
  <si>
    <t>objek formal</t>
  </si>
  <si>
    <t>Demokrasi konstitusi</t>
  </si>
  <si>
    <t>civic responcibility</t>
  </si>
  <si>
    <t>Hak asasi Manusia (HAM)</t>
  </si>
  <si>
    <t xml:space="preserve">Studi Hadis </t>
  </si>
  <si>
    <t>Periodisasi Islam</t>
  </si>
  <si>
    <t>kajian sastra Arab</t>
  </si>
  <si>
    <t>studi tokoh</t>
  </si>
  <si>
    <t>studi kasus</t>
  </si>
  <si>
    <t>PTK</t>
  </si>
  <si>
    <t>Makharijul Khuruf</t>
  </si>
  <si>
    <t>Kalimat</t>
  </si>
  <si>
    <t>Syubh al-Jumlah</t>
  </si>
  <si>
    <t>al-Jumlah</t>
  </si>
  <si>
    <t>al-Faqrah</t>
  </si>
  <si>
    <t>khitabah muqayyadah</t>
  </si>
  <si>
    <t>muhadatsah</t>
  </si>
  <si>
    <t>Fahm al-Maqru' al-'Adabi</t>
  </si>
  <si>
    <t>Fahm al-Maqru' al-'Ilmi</t>
  </si>
  <si>
    <t>insya' muwajjahah</t>
  </si>
  <si>
    <t>bahts al 'ilmi</t>
  </si>
  <si>
    <t>Fonetik</t>
  </si>
  <si>
    <t>Fonologi</t>
  </si>
  <si>
    <t>Morfologi</t>
  </si>
  <si>
    <t>Sintaksis</t>
  </si>
  <si>
    <t>Semantik</t>
  </si>
  <si>
    <t>Pragmatik</t>
  </si>
  <si>
    <t>Fusha</t>
  </si>
  <si>
    <t>Al-Lahjah al-Arabiyyah</t>
  </si>
  <si>
    <t>Bahasa Populer</t>
  </si>
  <si>
    <t>Fiksi Klasik</t>
  </si>
  <si>
    <t>Fiksi Modern</t>
  </si>
  <si>
    <t>Nonfiksi Klasik</t>
  </si>
  <si>
    <t>nonfiksi modern</t>
  </si>
  <si>
    <t>al-Qur'an dan al-Hadits</t>
  </si>
  <si>
    <t>Media Massa</t>
  </si>
  <si>
    <t>bahasa</t>
  </si>
  <si>
    <t>Ekonomi</t>
  </si>
  <si>
    <t>religi</t>
  </si>
  <si>
    <t>Sosial dan politik</t>
  </si>
  <si>
    <t>Seni</t>
  </si>
  <si>
    <t>pengetahuan dan teknologi</t>
  </si>
  <si>
    <t>Lisan</t>
  </si>
  <si>
    <t>Tulisan</t>
  </si>
  <si>
    <t>Website dan Blog</t>
  </si>
  <si>
    <t>perpustakaan online</t>
  </si>
  <si>
    <t>email dan Medsos</t>
  </si>
  <si>
    <t>Journal Indexer</t>
  </si>
  <si>
    <t>Plagiarism Checker</t>
  </si>
  <si>
    <t>Reference Manager</t>
  </si>
  <si>
    <t>Pencarian Data</t>
  </si>
  <si>
    <t>Analisis Data</t>
  </si>
  <si>
    <t>Paparan</t>
  </si>
  <si>
    <t>Membuat Proposal</t>
  </si>
  <si>
    <t>Mencari Data</t>
  </si>
  <si>
    <t>Menganalisis Data</t>
  </si>
  <si>
    <t>Membuat Laporan Penelitian</t>
  </si>
  <si>
    <t>Proposal Skrips</t>
  </si>
  <si>
    <t>Proposal Ilmiah non skrips</t>
  </si>
  <si>
    <t>sistem bahasa dan seni</t>
  </si>
  <si>
    <t>sosial ekonomi</t>
  </si>
  <si>
    <t>sharf al af'al</t>
  </si>
  <si>
    <t>sharf al asma</t>
  </si>
  <si>
    <t>marfu'at al asma'</t>
  </si>
  <si>
    <t>manshubat al asma'</t>
  </si>
  <si>
    <t>majrurat al asma'</t>
  </si>
  <si>
    <t>Konsep Sastra</t>
  </si>
  <si>
    <t>Genre Sastra</t>
  </si>
  <si>
    <t>Keilmuan Sastra</t>
  </si>
  <si>
    <t>Aliran-aliran sastra</t>
  </si>
  <si>
    <t>penedekatan sastra</t>
  </si>
  <si>
    <t>Teori formalisme dan strukturalisme</t>
  </si>
  <si>
    <t>Semiotika</t>
  </si>
  <si>
    <t>Strukturalisme Genetik</t>
  </si>
  <si>
    <t>teori sastra post struktural</t>
  </si>
  <si>
    <t>Konsep kritikus sastra</t>
  </si>
  <si>
    <t>konsep sastra arab</t>
  </si>
  <si>
    <t>Genre sastra arab</t>
  </si>
  <si>
    <t>aliran-aliran sastra arab</t>
  </si>
  <si>
    <t>kritik sastra Arab klasik</t>
  </si>
  <si>
    <t xml:space="preserve">Kritik sastra Arab modern </t>
  </si>
  <si>
    <t>Konsep Sejarah sastra</t>
  </si>
  <si>
    <t>Periodesasi sastra arab</t>
  </si>
  <si>
    <t>Sastra arab jahiliyyah</t>
  </si>
  <si>
    <t>sastra arab masa Shadr Islam</t>
  </si>
  <si>
    <t>Sastra arab masa Umayyah</t>
  </si>
  <si>
    <t>Sastra Arab masa Dinasti Abbasiyah 1</t>
  </si>
  <si>
    <t>Sastra Arab masa Dinasti Abbasiyah 2</t>
  </si>
  <si>
    <t>Sastra Arab Masa Turki dan Mongol</t>
  </si>
  <si>
    <t>Sastra Arab Modern</t>
  </si>
  <si>
    <t>sastra arab kontemporer</t>
  </si>
  <si>
    <t>Membaca untuk interpretasi</t>
  </si>
  <si>
    <t>ekspresi karya sastra: puisi</t>
  </si>
  <si>
    <t>ekspresi karya sastra: cerpen</t>
  </si>
  <si>
    <t>ekspresi karya sastra : novel</t>
  </si>
  <si>
    <t>Ekspresi Karya Sastra: Drama</t>
  </si>
  <si>
    <t>Ekspresi karya sastra Khitabah</t>
  </si>
  <si>
    <t>transformasi dalam film sederhana</t>
  </si>
  <si>
    <t>Konsep metode</t>
  </si>
  <si>
    <t>Konsep Penelitian Ilmiah</t>
  </si>
  <si>
    <t>spesifikasi penelitian</t>
  </si>
  <si>
    <t>perangkat penelitian</t>
  </si>
  <si>
    <t>Teks/karya</t>
  </si>
  <si>
    <t>Sejarah sastra</t>
  </si>
  <si>
    <t>Kawasan pengguna bahasa arab</t>
  </si>
  <si>
    <t>tema sastra</t>
  </si>
  <si>
    <t>tokoh sastra</t>
  </si>
  <si>
    <t>Pemilihan Metode</t>
  </si>
  <si>
    <t>Pemilihan Teori sastra</t>
  </si>
  <si>
    <t>Naqd at-Tarjamah</t>
  </si>
  <si>
    <t>Nadzariyah at-Tarjamah</t>
  </si>
  <si>
    <t>Tarjamahh at-Tathbiqiyah</t>
  </si>
  <si>
    <t>Tashmim at-Ta'lim</t>
  </si>
  <si>
    <t>Thuruqu al-Ta'lim</t>
  </si>
  <si>
    <t>Taqwim al-Ta'lim al-Lughawi</t>
  </si>
  <si>
    <t>Al-'Arabiyah li al-Siyahah</t>
  </si>
  <si>
    <t>Antropogeo Linguistik</t>
  </si>
  <si>
    <t>Stdi Budaya Timur Tengah</t>
  </si>
  <si>
    <t>Metode Penelitian Filologi</t>
  </si>
  <si>
    <t>AntropogeoLinguistik</t>
  </si>
  <si>
    <t>Studi Budaya Timur Tengah</t>
  </si>
  <si>
    <t>MAPING MK &amp; SKS (BSA)</t>
  </si>
  <si>
    <t>SKS SMTR</t>
  </si>
  <si>
    <t>Total : jml MK</t>
  </si>
  <si>
    <t>Sosioantropologi Agama</t>
  </si>
  <si>
    <t>Qowaidu al Khath wa al Imla'</t>
  </si>
  <si>
    <t>Metodologi Penelitian Bahasa</t>
  </si>
  <si>
    <t>Falsafah Ulum Islamiyah</t>
  </si>
  <si>
    <t>Penerapan program kerja</t>
  </si>
  <si>
    <t>Proposal Penelitian</t>
  </si>
  <si>
    <t>Akhlak Tasawuf, Fikih, Pengantar Studi Islam, Bahasa Arab, Bahasa Inggris, Pancasila, Pendidikan Kewarganegaraan,</t>
  </si>
  <si>
    <t>Jml Control</t>
  </si>
  <si>
    <t>Jml Map</t>
  </si>
  <si>
    <t>Control</t>
  </si>
  <si>
    <t>RUMPUN ILMU DAN BAHAN KAJIAN</t>
  </si>
  <si>
    <t>Dirosah Islamiyah</t>
  </si>
  <si>
    <t>Rumpun Ilmu dan Bahan Kajian</t>
  </si>
  <si>
    <t>Isikan bahan kajian tanpa menambah dan menghapus kolom</t>
  </si>
  <si>
    <t>*   Mata Kuliah pilihan yang boleh di program hanya 5 MK (10 sks) dari 15 MK (30 sks) yand disediakan</t>
  </si>
  <si>
    <t>FAKULTAS USHULUDDIN ADAB DAN HUMANIORA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</si>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</sst>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indexed="81"/>
      <name val="Tahoma"/>
      <family val="2"/>
    </font>
    <font>
      <sz val="11"/>
      <color theme="1"/>
      <name val="Calibri"/>
      <family val="2"/>
      <charset val="1"/>
      <scheme val="minor"/>
    </font>
    <font>
      <sz val="10"/>
      <name val="Arial"/>
      <family val="2"/>
    </font>
    <font>
      <u/>
      <sz val="11"/>
      <color theme="10"/>
      <name val="Calibri"/>
      <family val="2"/>
      <charset val="1"/>
      <scheme val="minor"/>
    </font>
    <font>
      <sz val="9"/>
      <color indexed="81"/>
      <name val="Tahoma"/>
      <family val="2"/>
    </font>
    <font>
      <sz val="8"/>
      <name val="Calibri"/>
      <family val="2"/>
      <charset val="1"/>
      <scheme val="minor"/>
    </font>
    <font>
      <b/>
      <sz val="11"/>
      <color theme="1"/>
      <name val="Calibri"/>
      <family val="2"/>
      <scheme val="minor"/>
    </font>
    <font>
      <b/>
      <sz val="11"/>
      <color rgb="FF0070C0"/>
      <name val="Calibri"/>
      <family val="2"/>
      <scheme val="minor"/>
    </font>
    <font>
      <b/>
      <sz val="11"/>
      <name val="Calibri"/>
      <family val="2"/>
      <scheme val="minor"/>
    </font>
    <font>
      <sz val="11"/>
      <name val="Calibri"/>
      <family val="2"/>
      <scheme val="minor"/>
    </font>
    <font>
      <b/>
      <sz val="26"/>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sz val="11"/>
      <color rgb="FF545454"/>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b/>
      <sz val="11"/>
      <color rgb="FFFF0000"/>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b/>
      <sz val="10"/>
      <color theme="0"/>
      <name val="Calibri"/>
      <family val="2"/>
      <scheme val="minor"/>
    </font>
    <font>
      <b/>
      <sz val="14"/>
      <color rgb="FF000000"/>
      <name val="Calibri"/>
      <family val="2"/>
      <scheme val="minor"/>
    </font>
    <font>
      <sz val="11"/>
      <color rgb="FF0070C0"/>
      <name val="Calibri"/>
      <family val="2"/>
      <scheme val="minor"/>
    </font>
    <font>
      <sz val="11"/>
      <color rgb="FFFF0000"/>
      <name val="Calibri"/>
      <family val="2"/>
      <charset val="1"/>
      <scheme val="minor"/>
    </font>
    <font>
      <sz val="6"/>
      <color theme="1"/>
      <name val="Calibri"/>
      <family val="2"/>
      <scheme val="minor"/>
    </font>
    <font>
      <sz val="11"/>
      <color rgb="FF0070C0"/>
      <name val="Calibri"/>
      <family val="2"/>
      <charset val="1"/>
      <scheme val="minor"/>
    </font>
    <font>
      <sz val="11"/>
      <color rgb="FF00B050"/>
      <name val="Calibri"/>
      <family val="2"/>
      <scheme val="minor"/>
    </font>
    <font>
      <b/>
      <sz val="12"/>
      <color theme="1"/>
      <name val="Calibri"/>
      <family val="2"/>
      <scheme val="minor"/>
    </font>
    <font>
      <b/>
      <sz val="20"/>
      <color theme="1"/>
      <name val="Calibri"/>
      <family val="2"/>
      <scheme val="minor"/>
    </font>
    <font>
      <b/>
      <sz val="36"/>
      <color theme="1"/>
      <name val="Calibri"/>
      <family val="2"/>
      <scheme val="minor"/>
    </font>
    <font>
      <b/>
      <sz val="16"/>
      <color theme="1"/>
      <name val="Calibri"/>
      <family val="2"/>
      <scheme val="minor"/>
    </font>
    <font>
      <b/>
      <i/>
      <sz val="12"/>
      <color theme="1"/>
      <name val="Calibri"/>
      <family val="2"/>
      <scheme val="minor"/>
    </font>
    <font>
      <b/>
      <sz val="11"/>
      <color rgb="FF00B050"/>
      <name val="Calibri"/>
      <family val="2"/>
      <scheme val="minor"/>
    </font>
    <font>
      <b/>
      <sz val="12"/>
      <color theme="0"/>
      <name val="Calibri"/>
      <family val="2"/>
      <scheme val="minor"/>
    </font>
    <font>
      <b/>
      <sz val="14"/>
      <color theme="0"/>
      <name val="Calibri"/>
      <family val="2"/>
      <scheme val="minor"/>
    </font>
    <font>
      <sz val="22"/>
      <color theme="1"/>
      <name val="Calibri"/>
      <family val="2"/>
      <charset val="1"/>
      <scheme val="minor"/>
    </font>
    <font>
      <sz val="8"/>
      <color theme="1"/>
      <name val="Calibri"/>
      <family val="2"/>
      <scheme val="minor"/>
    </font>
    <font>
      <sz val="8"/>
      <color rgb="FFFF0000"/>
      <name val="Calibri"/>
      <family val="2"/>
      <scheme val="minor"/>
    </font>
    <font>
      <i/>
      <sz val="11"/>
      <color theme="1"/>
      <name val="Calibri"/>
      <family val="2"/>
      <scheme val="minor"/>
    </font>
    <font>
      <b/>
      <sz val="13"/>
      <color theme="1"/>
      <name val="Calibri"/>
      <family val="2"/>
      <scheme val="minor"/>
    </font>
    <font>
      <i/>
      <sz val="8"/>
      <color theme="1"/>
      <name val="Calibri"/>
      <family val="2"/>
      <scheme val="minor"/>
    </font>
    <font>
      <b/>
      <u/>
      <sz val="11"/>
      <color theme="1"/>
      <name val="Calibri"/>
      <family val="2"/>
      <scheme val="minor"/>
    </font>
    <font>
      <sz val="11"/>
      <color rgb="FF3333FF"/>
      <name val="Calibri"/>
      <family val="2"/>
      <scheme val="minor"/>
    </font>
    <font>
      <sz val="12"/>
      <color theme="1"/>
      <name val="Calibri"/>
      <family val="2"/>
      <scheme val="minor"/>
    </font>
    <font>
      <b/>
      <sz val="11"/>
      <color rgb="FF3333FF"/>
      <name val="Calibri"/>
      <family val="2"/>
      <scheme val="minor"/>
    </font>
    <font>
      <sz val="11"/>
      <color rgb="FF92D050"/>
      <name val="Calibri"/>
      <family val="2"/>
      <scheme val="minor"/>
    </font>
    <font>
      <sz val="11"/>
      <color rgb="FF3333FF"/>
      <name val="Calibri"/>
      <family val="2"/>
      <charset val="1"/>
      <scheme val="minor"/>
    </font>
    <font>
      <sz val="11"/>
      <color rgb="FF00B050"/>
      <name val="Calibri"/>
      <family val="2"/>
      <charset val="1"/>
      <scheme val="minor"/>
    </font>
    <font>
      <sz val="13"/>
      <color theme="1"/>
      <name val="Calibri"/>
      <family val="2"/>
      <scheme val="minor"/>
    </font>
    <font>
      <b/>
      <sz val="48"/>
      <color theme="1"/>
      <name val="Calibri"/>
      <family val="2"/>
      <scheme val="minor"/>
    </font>
    <font>
      <b/>
      <sz val="9"/>
      <color theme="1"/>
      <name val="Calibri"/>
      <family val="2"/>
      <scheme val="minor"/>
    </font>
  </fonts>
  <fills count="3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CCFF"/>
        <bgColor indexed="64"/>
      </patternFill>
    </fill>
    <fill>
      <patternFill patternType="solid">
        <fgColor rgb="FF99FFCC"/>
        <bgColor indexed="64"/>
      </patternFill>
    </fill>
    <fill>
      <patternFill patternType="solid">
        <fgColor rgb="FFCC99FF"/>
        <bgColor indexed="64"/>
      </patternFill>
    </fill>
    <fill>
      <patternFill patternType="solid">
        <fgColor theme="8" tint="0.59999389629810485"/>
        <bgColor indexed="64"/>
      </patternFill>
    </fill>
    <fill>
      <patternFill patternType="solid">
        <fgColor rgb="FFFF99FF"/>
        <bgColor indexed="64"/>
      </patternFill>
    </fill>
    <fill>
      <patternFill patternType="solid">
        <fgColor rgb="FFCCFF33"/>
        <bgColor indexed="64"/>
      </patternFill>
    </fill>
    <fill>
      <patternFill patternType="solid">
        <fgColor rgb="FFFF66FF"/>
        <bgColor indexed="64"/>
      </patternFill>
    </fill>
    <fill>
      <patternFill patternType="solid">
        <fgColor rgb="FF66FFFF"/>
        <bgColor indexed="64"/>
      </patternFill>
    </fill>
    <fill>
      <patternFill patternType="solid">
        <fgColor rgb="FF002060"/>
        <bgColor indexed="64"/>
      </patternFill>
    </fill>
    <fill>
      <patternFill patternType="solid">
        <fgColor rgb="FF92D050"/>
        <bgColor indexed="64"/>
      </patternFill>
    </fill>
    <fill>
      <patternFill patternType="solid">
        <fgColor rgb="FF0070C0"/>
        <bgColor indexed="64"/>
      </patternFill>
    </fill>
    <fill>
      <patternFill patternType="solid">
        <fgColor theme="0" tint="-0.249977111117893"/>
        <bgColor indexed="64"/>
      </patternFill>
    </fill>
    <fill>
      <patternFill patternType="solid">
        <fgColor rgb="FFFDE9D9"/>
        <bgColor indexed="64"/>
      </patternFill>
    </fill>
    <fill>
      <patternFill patternType="solid">
        <fgColor theme="3" tint="0.79998168889431442"/>
        <bgColor indexed="64"/>
      </patternFill>
    </fill>
    <fill>
      <patternFill patternType="solid">
        <fgColor theme="9" tint="-0.499984740745262"/>
        <bgColor indexed="64"/>
      </patternFill>
    </fill>
    <fill>
      <patternFill patternType="solid">
        <fgColor rgb="FFFF0000"/>
        <bgColor indexed="64"/>
      </patternFill>
    </fill>
    <fill>
      <patternFill patternType="solid">
        <fgColor rgb="FF00B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style="thin">
        <color indexed="64"/>
      </right>
      <top/>
      <bottom/>
      <diagonal/>
    </border>
  </borders>
  <cellStyleXfs count="27">
    <xf numFmtId="0" fontId="0" fillId="0" borderId="0"/>
    <xf numFmtId="0" fontId="44" fillId="0" borderId="0"/>
    <xf numFmtId="0" fontId="42" fillId="0" borderId="0"/>
    <xf numFmtId="0" fontId="42" fillId="0" borderId="0"/>
    <xf numFmtId="0" fontId="45" fillId="0" borderId="0"/>
    <xf numFmtId="0" fontId="4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42" fillId="0" borderId="0"/>
    <xf numFmtId="0" fontId="42" fillId="0" borderId="0"/>
    <xf numFmtId="0" fontId="42" fillId="0" borderId="0"/>
    <xf numFmtId="0" fontId="45" fillId="0" borderId="0"/>
    <xf numFmtId="0" fontId="45" fillId="0" borderId="0"/>
    <xf numFmtId="0" fontId="45" fillId="0" borderId="0"/>
    <xf numFmtId="0" fontId="45" fillId="0" borderId="0"/>
    <xf numFmtId="0" fontId="46" fillId="0" borderId="0" applyNumberFormat="0" applyFill="0" applyBorder="0" applyAlignment="0" applyProtection="0"/>
    <xf numFmtId="0" fontId="41" fillId="0" borderId="0"/>
    <xf numFmtId="0" fontId="40" fillId="0" borderId="0"/>
    <xf numFmtId="0" fontId="35" fillId="0" borderId="0"/>
    <xf numFmtId="0" fontId="33" fillId="0" borderId="0"/>
    <xf numFmtId="9" fontId="44" fillId="0" borderId="0" applyFont="0" applyFill="0" applyBorder="0" applyAlignment="0" applyProtection="0"/>
  </cellStyleXfs>
  <cellXfs count="824">
    <xf numFmtId="0" fontId="0" fillId="0" borderId="0" xfId="0"/>
    <xf numFmtId="0" fontId="49" fillId="0" borderId="0" xfId="0" applyFont="1"/>
    <xf numFmtId="0" fontId="49" fillId="0" borderId="0" xfId="0" applyFont="1" applyAlignment="1">
      <alignment horizontal="center" vertical="center"/>
    </xf>
    <xf numFmtId="0" fontId="0" fillId="0" borderId="0" xfId="0" applyAlignment="1">
      <alignment horizontal="center"/>
    </xf>
    <xf numFmtId="0" fontId="49" fillId="0" borderId="0" xfId="0" applyFont="1" applyAlignment="1">
      <alignment horizontal="center"/>
    </xf>
    <xf numFmtId="0" fontId="49" fillId="0" borderId="0" xfId="0" applyFont="1" applyAlignment="1">
      <alignment horizontal="left"/>
    </xf>
    <xf numFmtId="0" fontId="50" fillId="0" borderId="8" xfId="0" applyFont="1" applyBorder="1" applyAlignment="1">
      <alignment horizontal="left" vertical="top"/>
    </xf>
    <xf numFmtId="0" fontId="38" fillId="0" borderId="0" xfId="0" applyFont="1"/>
    <xf numFmtId="0" fontId="38"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top"/>
    </xf>
    <xf numFmtId="0" fontId="49" fillId="16" borderId="10" xfId="0" applyFont="1" applyFill="1" applyBorder="1" applyAlignment="1">
      <alignment horizontal="center" vertical="center" textRotation="90"/>
    </xf>
    <xf numFmtId="0" fontId="49" fillId="16" borderId="7" xfId="0" applyFont="1" applyFill="1" applyBorder="1" applyAlignment="1">
      <alignment horizontal="center" vertical="center" textRotation="90"/>
    </xf>
    <xf numFmtId="0" fontId="35" fillId="0" borderId="0" xfId="0" applyFont="1"/>
    <xf numFmtId="0" fontId="49" fillId="12" borderId="1" xfId="0" applyFont="1" applyFill="1" applyBorder="1" applyAlignment="1">
      <alignment horizontal="center" vertical="center" wrapText="1"/>
    </xf>
    <xf numFmtId="0" fontId="49" fillId="12" borderId="1" xfId="0" applyFont="1" applyFill="1" applyBorder="1" applyAlignment="1">
      <alignment horizontal="center" vertical="top" wrapText="1"/>
    </xf>
    <xf numFmtId="0" fontId="35" fillId="0" borderId="1" xfId="0" applyFont="1" applyBorder="1" applyAlignment="1">
      <alignment horizontal="center" vertical="center" wrapText="1"/>
    </xf>
    <xf numFmtId="0" fontId="49" fillId="0" borderId="0" xfId="0" applyFont="1" applyAlignment="1">
      <alignment vertical="top"/>
    </xf>
    <xf numFmtId="0" fontId="49" fillId="0" borderId="0" xfId="0" applyFont="1" applyAlignment="1">
      <alignment vertical="top" wrapText="1"/>
    </xf>
    <xf numFmtId="0" fontId="54" fillId="0" borderId="0" xfId="0" applyFont="1" applyAlignment="1">
      <alignment vertical="top" wrapText="1"/>
    </xf>
    <xf numFmtId="0" fontId="35" fillId="0" borderId="0" xfId="0" applyFont="1" applyAlignment="1">
      <alignment horizontal="center" vertical="top" wrapText="1"/>
    </xf>
    <xf numFmtId="0" fontId="49" fillId="0" borderId="0" xfId="0" applyFont="1" applyAlignment="1">
      <alignment horizontal="center" vertical="top" wrapText="1"/>
    </xf>
    <xf numFmtId="0" fontId="49" fillId="0" borderId="0" xfId="0" applyFont="1" applyAlignment="1">
      <alignment horizontal="left" vertical="top" wrapText="1"/>
    </xf>
    <xf numFmtId="0" fontId="35" fillId="0" borderId="0" xfId="0" applyFont="1" applyAlignment="1">
      <alignment vertical="top"/>
    </xf>
    <xf numFmtId="0" fontId="35" fillId="0" borderId="0" xfId="0" applyFont="1" applyAlignment="1">
      <alignment vertical="top" wrapText="1"/>
    </xf>
    <xf numFmtId="0" fontId="54" fillId="0" borderId="0" xfId="0" applyFont="1" applyAlignment="1">
      <alignment horizontal="center" vertical="center"/>
    </xf>
    <xf numFmtId="0" fontId="54" fillId="0" borderId="0" xfId="0" applyFont="1" applyAlignment="1">
      <alignment vertical="top"/>
    </xf>
    <xf numFmtId="0" fontId="49" fillId="0" borderId="0" xfId="0" applyFont="1" applyAlignment="1">
      <alignment horizontal="left" vertical="top"/>
    </xf>
    <xf numFmtId="0" fontId="49" fillId="0" borderId="0" xfId="0" applyFont="1" applyAlignment="1">
      <alignment horizontal="center" vertical="top"/>
    </xf>
    <xf numFmtId="0" fontId="58" fillId="0" borderId="0" xfId="0" applyFont="1" applyAlignment="1">
      <alignment vertical="center"/>
    </xf>
    <xf numFmtId="0" fontId="59" fillId="0" borderId="0" xfId="0" applyFont="1" applyAlignment="1">
      <alignment horizontal="center" vertical="center"/>
    </xf>
    <xf numFmtId="0" fontId="59" fillId="0" borderId="0" xfId="0" applyFont="1" applyAlignment="1">
      <alignment vertical="center"/>
    </xf>
    <xf numFmtId="0" fontId="0" fillId="0" borderId="1" xfId="0" applyBorder="1" applyAlignment="1">
      <alignment vertical="top" wrapText="1"/>
    </xf>
    <xf numFmtId="0" fontId="0" fillId="0" borderId="1" xfId="0" applyBorder="1" applyAlignment="1">
      <alignment vertical="top"/>
    </xf>
    <xf numFmtId="0" fontId="35" fillId="12" borderId="1" xfId="0" applyFont="1" applyFill="1" applyBorder="1" applyAlignment="1">
      <alignment horizontal="center" vertical="top"/>
    </xf>
    <xf numFmtId="0" fontId="38" fillId="12" borderId="1" xfId="0" applyFont="1" applyFill="1" applyBorder="1" applyAlignment="1">
      <alignment horizontal="center" vertical="top"/>
    </xf>
    <xf numFmtId="0" fontId="35" fillId="12" borderId="5" xfId="0" applyFont="1" applyFill="1" applyBorder="1" applyAlignment="1">
      <alignment horizontal="center" vertical="top"/>
    </xf>
    <xf numFmtId="0" fontId="37" fillId="20" borderId="1" xfId="0" applyFont="1" applyFill="1" applyBorder="1" applyAlignment="1">
      <alignment horizontal="center" vertical="top"/>
    </xf>
    <xf numFmtId="0" fontId="37" fillId="0" borderId="1" xfId="0" applyFont="1" applyBorder="1" applyAlignment="1">
      <alignment horizontal="center" vertical="top"/>
    </xf>
    <xf numFmtId="2" fontId="37" fillId="20" borderId="1" xfId="0" applyNumberFormat="1" applyFont="1" applyFill="1" applyBorder="1" applyAlignment="1">
      <alignment horizontal="center" vertical="top"/>
    </xf>
    <xf numFmtId="1" fontId="37" fillId="20" borderId="3" xfId="0" applyNumberFormat="1" applyFont="1" applyFill="1" applyBorder="1" applyAlignment="1">
      <alignment horizontal="center" vertical="top"/>
    </xf>
    <xf numFmtId="0" fontId="52" fillId="0" borderId="1" xfId="0" applyFont="1" applyBorder="1" applyAlignment="1">
      <alignment horizontal="center" vertical="top" wrapText="1"/>
    </xf>
    <xf numFmtId="0" fontId="38" fillId="0" borderId="0" xfId="0" applyFont="1" applyAlignment="1">
      <alignment vertical="top"/>
    </xf>
    <xf numFmtId="0" fontId="49" fillId="8" borderId="0" xfId="0" applyFont="1" applyFill="1" applyAlignment="1">
      <alignment horizontal="center" vertical="top"/>
    </xf>
    <xf numFmtId="0" fontId="49" fillId="8" borderId="0" xfId="0" applyFont="1" applyFill="1" applyAlignment="1">
      <alignment vertical="top"/>
    </xf>
    <xf numFmtId="0" fontId="34" fillId="12" borderId="15" xfId="0" applyFont="1" applyFill="1" applyBorder="1" applyAlignment="1">
      <alignment horizontal="center" vertical="top"/>
    </xf>
    <xf numFmtId="0" fontId="35" fillId="21" borderId="5" xfId="0" applyFont="1" applyFill="1" applyBorder="1" applyAlignment="1">
      <alignment horizontal="center" vertical="top"/>
    </xf>
    <xf numFmtId="0" fontId="35" fillId="21" borderId="1" xfId="0" applyFont="1" applyFill="1" applyBorder="1" applyAlignment="1">
      <alignment horizontal="center" vertical="top"/>
    </xf>
    <xf numFmtId="0" fontId="38" fillId="21" borderId="1" xfId="0" applyFont="1" applyFill="1" applyBorder="1" applyAlignment="1">
      <alignment horizontal="center" vertical="top"/>
    </xf>
    <xf numFmtId="0" fontId="35" fillId="23" borderId="5" xfId="0" applyFont="1" applyFill="1" applyBorder="1" applyAlignment="1">
      <alignment horizontal="center" vertical="top"/>
    </xf>
    <xf numFmtId="0" fontId="35" fillId="23" borderId="1" xfId="0" applyFont="1" applyFill="1" applyBorder="1" applyAlignment="1">
      <alignment horizontal="center" vertical="top"/>
    </xf>
    <xf numFmtId="0" fontId="36" fillId="23" borderId="1" xfId="0" applyFont="1" applyFill="1" applyBorder="1" applyAlignment="1">
      <alignment horizontal="center" vertical="top"/>
    </xf>
    <xf numFmtId="0" fontId="38" fillId="23" borderId="1" xfId="0" applyFont="1" applyFill="1" applyBorder="1" applyAlignment="1">
      <alignment horizontal="center" vertical="top"/>
    </xf>
    <xf numFmtId="0" fontId="34" fillId="23" borderId="15" xfId="0" applyFont="1" applyFill="1" applyBorder="1" applyAlignment="1">
      <alignment horizontal="center" vertical="top"/>
    </xf>
    <xf numFmtId="0" fontId="34" fillId="21" borderId="15" xfId="0" applyFont="1" applyFill="1" applyBorder="1" applyAlignment="1">
      <alignment horizontal="center" vertical="top"/>
    </xf>
    <xf numFmtId="0" fontId="0" fillId="0" borderId="0" xfId="0" applyAlignment="1">
      <alignment wrapText="1"/>
    </xf>
    <xf numFmtId="0" fontId="34" fillId="23" borderId="1" xfId="0" applyFont="1" applyFill="1" applyBorder="1" applyAlignment="1">
      <alignment horizontal="center" vertical="top"/>
    </xf>
    <xf numFmtId="0" fontId="34" fillId="12" borderId="1" xfId="0" applyFont="1" applyFill="1" applyBorder="1" applyAlignment="1">
      <alignment horizontal="center" vertical="top"/>
    </xf>
    <xf numFmtId="0" fontId="34" fillId="23" borderId="15" xfId="0" applyFont="1" applyFill="1" applyBorder="1" applyAlignment="1">
      <alignment horizontal="left" vertical="top" wrapText="1"/>
    </xf>
    <xf numFmtId="0" fontId="34" fillId="21" borderId="15" xfId="0" applyFont="1" applyFill="1" applyBorder="1" applyAlignment="1">
      <alignment horizontal="left" vertical="top" wrapText="1"/>
    </xf>
    <xf numFmtId="0" fontId="49" fillId="12" borderId="15" xfId="0" applyFont="1" applyFill="1" applyBorder="1" applyAlignment="1">
      <alignment horizontal="left" vertical="top" wrapText="1"/>
    </xf>
    <xf numFmtId="0" fontId="38" fillId="12" borderId="15" xfId="0" applyFont="1" applyFill="1" applyBorder="1" applyAlignment="1">
      <alignment vertical="top" wrapText="1"/>
    </xf>
    <xf numFmtId="0" fontId="49" fillId="23" borderId="15" xfId="0" applyFont="1" applyFill="1" applyBorder="1" applyAlignment="1">
      <alignment horizontal="left" vertical="top" wrapText="1"/>
    </xf>
    <xf numFmtId="0" fontId="49" fillId="21" borderId="15" xfId="0" applyFont="1" applyFill="1" applyBorder="1" applyAlignment="1">
      <alignment horizontal="left" vertical="top" wrapText="1"/>
    </xf>
    <xf numFmtId="0" fontId="38" fillId="21" borderId="15" xfId="0" applyFont="1" applyFill="1" applyBorder="1" applyAlignment="1">
      <alignment vertical="top" wrapText="1"/>
    </xf>
    <xf numFmtId="0" fontId="59" fillId="0" borderId="0" xfId="0" applyFont="1" applyAlignment="1">
      <alignment horizontal="center" vertical="center" wrapText="1"/>
    </xf>
    <xf numFmtId="0" fontId="38" fillId="23" borderId="15" xfId="0" applyFont="1" applyFill="1" applyBorder="1" applyAlignment="1">
      <alignment horizontal="center" vertical="top" wrapText="1"/>
    </xf>
    <xf numFmtId="0" fontId="38" fillId="21" borderId="15" xfId="0" applyFont="1" applyFill="1" applyBorder="1" applyAlignment="1">
      <alignment horizontal="center" vertical="top" wrapText="1"/>
    </xf>
    <xf numFmtId="0" fontId="49" fillId="8" borderId="0" xfId="0" applyFont="1" applyFill="1" applyAlignment="1">
      <alignment horizontal="center" vertical="top" wrapText="1"/>
    </xf>
    <xf numFmtId="0" fontId="38" fillId="0" borderId="0" xfId="0" applyFont="1" applyAlignment="1">
      <alignment horizontal="center" wrapText="1"/>
    </xf>
    <xf numFmtId="0" fontId="0" fillId="0" borderId="0" xfId="0" applyAlignment="1">
      <alignment vertical="top"/>
    </xf>
    <xf numFmtId="0" fontId="49" fillId="21" borderId="15" xfId="0" applyFont="1" applyFill="1" applyBorder="1" applyAlignment="1">
      <alignment horizontal="left" vertical="top"/>
    </xf>
    <xf numFmtId="0" fontId="55" fillId="0" borderId="1" xfId="0" applyFont="1" applyBorder="1" applyAlignment="1">
      <alignment vertical="top"/>
    </xf>
    <xf numFmtId="0" fontId="59" fillId="0" borderId="0" xfId="0" applyFont="1" applyAlignment="1">
      <alignment horizontal="right"/>
    </xf>
    <xf numFmtId="0" fontId="49" fillId="8" borderId="0" xfId="0" applyFont="1" applyFill="1" applyAlignment="1">
      <alignment horizontal="right"/>
    </xf>
    <xf numFmtId="0" fontId="38" fillId="0" borderId="0" xfId="0" applyFont="1" applyAlignment="1">
      <alignment horizontal="right"/>
    </xf>
    <xf numFmtId="0" fontId="33" fillId="0" borderId="1" xfId="0" applyFont="1" applyBorder="1" applyAlignment="1">
      <alignment horizontal="left" vertical="top" wrapText="1"/>
    </xf>
    <xf numFmtId="0" fontId="33" fillId="0" borderId="1" xfId="0" applyFont="1" applyBorder="1" applyAlignment="1">
      <alignment horizontal="center" vertical="top"/>
    </xf>
    <xf numFmtId="2" fontId="33" fillId="0" borderId="1" xfId="0" applyNumberFormat="1" applyFont="1" applyBorder="1" applyAlignment="1">
      <alignment horizontal="center" vertical="top"/>
    </xf>
    <xf numFmtId="1" fontId="33" fillId="0" borderId="10" xfId="0" applyNumberFormat="1" applyFont="1" applyBorder="1" applyAlignment="1">
      <alignment horizontal="center" vertical="top"/>
    </xf>
    <xf numFmtId="0" fontId="64" fillId="8" borderId="0" xfId="0" applyFont="1" applyFill="1" applyAlignment="1">
      <alignment horizontal="center" vertical="top"/>
    </xf>
    <xf numFmtId="0" fontId="33" fillId="0" borderId="0" xfId="0" applyFont="1"/>
    <xf numFmtId="0" fontId="37" fillId="20" borderId="5" xfId="0" applyFont="1" applyFill="1" applyBorder="1" applyAlignment="1">
      <alignment horizontal="center" vertical="top"/>
    </xf>
    <xf numFmtId="0" fontId="61" fillId="14" borderId="7" xfId="0" applyFont="1" applyFill="1" applyBorder="1" applyAlignment="1">
      <alignment horizontal="center" vertical="center" wrapText="1"/>
    </xf>
    <xf numFmtId="0" fontId="55" fillId="0" borderId="1" xfId="0" applyFont="1" applyBorder="1" applyAlignment="1">
      <alignment horizontal="left" vertical="top" wrapText="1"/>
    </xf>
    <xf numFmtId="0" fontId="0" fillId="0" borderId="1" xfId="0" applyBorder="1" applyAlignment="1">
      <alignment horizontal="center" vertical="top" wrapText="1"/>
    </xf>
    <xf numFmtId="0" fontId="38" fillId="12" borderId="15" xfId="0" applyFont="1" applyFill="1" applyBorder="1" applyAlignment="1">
      <alignment horizontal="center" vertical="top" wrapText="1"/>
    </xf>
    <xf numFmtId="0" fontId="34" fillId="12" borderId="15" xfId="0" applyFont="1" applyFill="1" applyBorder="1" applyAlignment="1">
      <alignment horizontal="left" vertical="top" wrapText="1"/>
    </xf>
    <xf numFmtId="0" fontId="49" fillId="8" borderId="2" xfId="0" applyFont="1" applyFill="1" applyBorder="1" applyAlignment="1">
      <alignment horizontal="center" wrapText="1" readingOrder="1"/>
    </xf>
    <xf numFmtId="0" fontId="49" fillId="13" borderId="2" xfId="0" applyFont="1" applyFill="1" applyBorder="1" applyAlignment="1">
      <alignment horizontal="center" wrapText="1" readingOrder="1"/>
    </xf>
    <xf numFmtId="0" fontId="49" fillId="0" borderId="0" xfId="0" applyFont="1" applyAlignment="1">
      <alignment vertical="center"/>
    </xf>
    <xf numFmtId="0" fontId="32" fillId="12" borderId="1" xfId="0" applyFont="1" applyFill="1" applyBorder="1" applyAlignment="1">
      <alignment horizontal="center" vertical="top"/>
    </xf>
    <xf numFmtId="0" fontId="32" fillId="21" borderId="1" xfId="0" applyFont="1" applyFill="1" applyBorder="1" applyAlignment="1">
      <alignment horizontal="center" vertical="top"/>
    </xf>
    <xf numFmtId="0" fontId="62" fillId="26" borderId="0" xfId="0" applyFont="1" applyFill="1" applyAlignment="1">
      <alignment horizontal="center" vertical="center"/>
    </xf>
    <xf numFmtId="0" fontId="31" fillId="0" borderId="0" xfId="0" applyFont="1" applyAlignment="1">
      <alignment wrapText="1"/>
    </xf>
    <xf numFmtId="0" fontId="49" fillId="12" borderId="1" xfId="1" applyFont="1" applyFill="1" applyBorder="1" applyAlignment="1">
      <alignment vertical="center" wrapText="1"/>
    </xf>
    <xf numFmtId="0" fontId="49" fillId="12" borderId="1" xfId="1" applyFont="1" applyFill="1" applyBorder="1" applyAlignment="1">
      <alignment horizontal="center" vertical="center" wrapText="1"/>
    </xf>
    <xf numFmtId="0" fontId="49" fillId="12" borderId="1" xfId="1" applyFont="1" applyFill="1" applyBorder="1" applyAlignment="1">
      <alignment horizontal="center" vertical="top" wrapText="1"/>
    </xf>
    <xf numFmtId="0" fontId="49" fillId="25" borderId="1" xfId="1" applyFont="1" applyFill="1" applyBorder="1" applyAlignment="1">
      <alignment horizontal="center" vertical="top" wrapText="1"/>
    </xf>
    <xf numFmtId="0" fontId="63" fillId="0" borderId="1" xfId="0" applyFont="1" applyBorder="1" applyAlignment="1">
      <alignment horizontal="center" vertical="top" wrapText="1"/>
    </xf>
    <xf numFmtId="0" fontId="31" fillId="0" borderId="1" xfId="0" applyFont="1" applyBorder="1" applyAlignment="1">
      <alignment horizontal="left" vertical="top" wrapText="1"/>
    </xf>
    <xf numFmtId="0" fontId="31" fillId="3" borderId="1" xfId="0" applyFont="1" applyFill="1" applyBorder="1" applyAlignment="1">
      <alignment horizontal="center" vertical="top" wrapText="1"/>
    </xf>
    <xf numFmtId="0" fontId="31" fillId="0" borderId="1" xfId="0" applyFont="1" applyBorder="1" applyAlignment="1">
      <alignment horizontal="center" wrapText="1"/>
    </xf>
    <xf numFmtId="0" fontId="49" fillId="0" borderId="1" xfId="1" applyFont="1" applyBorder="1" applyAlignment="1">
      <alignment horizontal="center" vertical="top" wrapText="1"/>
    </xf>
    <xf numFmtId="0" fontId="31" fillId="0" borderId="1" xfId="0" applyFont="1" applyBorder="1" applyAlignment="1">
      <alignment horizontal="center" vertical="top" wrapText="1"/>
    </xf>
    <xf numFmtId="0" fontId="31" fillId="0" borderId="1" xfId="0" applyFont="1" applyBorder="1" applyAlignment="1">
      <alignment vertical="top" wrapText="1"/>
    </xf>
    <xf numFmtId="0" fontId="49" fillId="7" borderId="1" xfId="1" applyFont="1" applyFill="1" applyBorder="1" applyAlignment="1">
      <alignment horizontal="center" vertical="top" wrapText="1"/>
    </xf>
    <xf numFmtId="0" fontId="67" fillId="0" borderId="1" xfId="1" applyFont="1" applyBorder="1" applyAlignment="1">
      <alignment horizontal="center" vertical="top" wrapText="1"/>
    </xf>
    <xf numFmtId="0" fontId="67" fillId="0" borderId="1" xfId="0" applyFont="1" applyBorder="1" applyAlignment="1">
      <alignment vertical="top" wrapText="1"/>
    </xf>
    <xf numFmtId="0" fontId="67" fillId="3" borderId="1" xfId="0" applyFont="1" applyFill="1" applyBorder="1" applyAlignment="1">
      <alignment horizontal="center" vertical="top" wrapText="1"/>
    </xf>
    <xf numFmtId="0" fontId="63" fillId="0" borderId="1" xfId="1" applyFont="1" applyBorder="1" applyAlignment="1">
      <alignment horizontal="center" vertical="top" wrapText="1"/>
    </xf>
    <xf numFmtId="0" fontId="31" fillId="0" borderId="1" xfId="1" applyFont="1" applyBorder="1" applyAlignment="1">
      <alignment horizontal="center" vertical="top" wrapText="1"/>
    </xf>
    <xf numFmtId="0" fontId="49" fillId="9" borderId="1" xfId="1" applyFont="1" applyFill="1" applyBorder="1" applyAlignment="1">
      <alignment horizontal="center" vertical="top" wrapText="1"/>
    </xf>
    <xf numFmtId="0" fontId="49" fillId="9" borderId="3" xfId="1" applyFont="1" applyFill="1" applyBorder="1" applyAlignment="1">
      <alignment horizontal="left" vertical="top" wrapText="1"/>
    </xf>
    <xf numFmtId="0" fontId="67" fillId="0" borderId="5" xfId="0" applyFont="1" applyBorder="1" applyAlignment="1">
      <alignment vertical="top" wrapText="1"/>
    </xf>
    <xf numFmtId="0" fontId="49" fillId="0" borderId="3" xfId="1" applyFont="1" applyBorder="1" applyAlignment="1">
      <alignment horizontal="center" vertical="top" wrapText="1"/>
    </xf>
    <xf numFmtId="0" fontId="63" fillId="3" borderId="1" xfId="0" applyFont="1" applyFill="1" applyBorder="1" applyAlignment="1">
      <alignment horizontal="center" vertical="top" wrapText="1"/>
    </xf>
    <xf numFmtId="0" fontId="31" fillId="0" borderId="5" xfId="1" applyFont="1" applyBorder="1" applyAlignment="1">
      <alignment horizontal="left" vertical="top" wrapText="1"/>
    </xf>
    <xf numFmtId="0" fontId="31" fillId="3" borderId="1" xfId="1" applyFont="1" applyFill="1" applyBorder="1" applyAlignment="1">
      <alignment horizontal="center" vertical="top" wrapText="1"/>
    </xf>
    <xf numFmtId="0" fontId="49" fillId="13" borderId="1" xfId="1" applyFont="1" applyFill="1" applyBorder="1" applyAlignment="1">
      <alignment horizontal="center" vertical="top" wrapText="1"/>
    </xf>
    <xf numFmtId="0" fontId="49" fillId="13" borderId="3" xfId="1" applyFont="1" applyFill="1" applyBorder="1" applyAlignment="1">
      <alignment horizontal="center" vertical="top" wrapText="1"/>
    </xf>
    <xf numFmtId="0" fontId="31" fillId="13" borderId="1" xfId="1" applyFont="1" applyFill="1" applyBorder="1" applyAlignment="1">
      <alignment horizontal="center" vertical="top" wrapText="1"/>
    </xf>
    <xf numFmtId="0" fontId="31" fillId="13" borderId="5" xfId="1" applyFont="1" applyFill="1" applyBorder="1" applyAlignment="1">
      <alignment horizontal="left" vertical="top" wrapText="1"/>
    </xf>
    <xf numFmtId="0" fontId="31" fillId="0" borderId="5" xfId="1" applyFont="1" applyBorder="1" applyAlignment="1">
      <alignment horizontal="justify" vertical="top" wrapText="1"/>
    </xf>
    <xf numFmtId="0" fontId="31" fillId="13" borderId="5" xfId="1" applyFont="1" applyFill="1" applyBorder="1" applyAlignment="1">
      <alignment horizontal="justify" vertical="top" wrapText="1"/>
    </xf>
    <xf numFmtId="0" fontId="31" fillId="0" borderId="5" xfId="1" applyFont="1" applyBorder="1" applyAlignment="1">
      <alignment vertical="top" wrapText="1"/>
    </xf>
    <xf numFmtId="0" fontId="31" fillId="12" borderId="5" xfId="1" applyFont="1" applyFill="1" applyBorder="1" applyAlignment="1">
      <alignment vertical="top" wrapText="1"/>
    </xf>
    <xf numFmtId="0" fontId="31" fillId="13" borderId="5" xfId="1" applyFont="1" applyFill="1" applyBorder="1" applyAlignment="1">
      <alignment vertical="top" wrapText="1"/>
    </xf>
    <xf numFmtId="0" fontId="49" fillId="6" borderId="1" xfId="1" applyFont="1" applyFill="1" applyBorder="1" applyAlignment="1">
      <alignment horizontal="center" vertical="top" wrapText="1"/>
    </xf>
    <xf numFmtId="0" fontId="49" fillId="6" borderId="1" xfId="1" applyFont="1" applyFill="1" applyBorder="1" applyAlignment="1">
      <alignment horizontal="left" vertical="top" wrapText="1"/>
    </xf>
    <xf numFmtId="0" fontId="31" fillId="0" borderId="1" xfId="1" applyFont="1" applyBorder="1" applyAlignment="1">
      <alignment vertical="top" wrapText="1"/>
    </xf>
    <xf numFmtId="0" fontId="31" fillId="2" borderId="1" xfId="1" applyFont="1" applyFill="1" applyBorder="1" applyAlignment="1">
      <alignment vertical="top" wrapText="1"/>
    </xf>
    <xf numFmtId="0" fontId="31" fillId="0" borderId="1" xfId="1" applyFont="1" applyBorder="1" applyAlignment="1">
      <alignment horizontal="justify" vertical="top" wrapText="1"/>
    </xf>
    <xf numFmtId="0" fontId="61" fillId="0" borderId="1" xfId="1" applyFont="1" applyBorder="1" applyAlignment="1">
      <alignment horizontal="center" vertical="top" wrapText="1"/>
    </xf>
    <xf numFmtId="0" fontId="31" fillId="12" borderId="1" xfId="1" applyFont="1" applyFill="1" applyBorder="1" applyAlignment="1">
      <alignment horizontal="center" vertical="top" wrapText="1"/>
    </xf>
    <xf numFmtId="0" fontId="31" fillId="0" borderId="0" xfId="1" applyFont="1" applyAlignment="1">
      <alignment vertical="center" wrapText="1"/>
    </xf>
    <xf numFmtId="0" fontId="49" fillId="13" borderId="2" xfId="1" applyFont="1" applyFill="1" applyBorder="1" applyAlignment="1">
      <alignment vertical="center" wrapText="1"/>
    </xf>
    <xf numFmtId="0" fontId="49" fillId="13" borderId="2" xfId="1" applyFont="1" applyFill="1" applyBorder="1" applyAlignment="1">
      <alignment vertical="top" wrapText="1"/>
    </xf>
    <xf numFmtId="0" fontId="31" fillId="2" borderId="1" xfId="1" applyFont="1" applyFill="1" applyBorder="1" applyAlignment="1">
      <alignment horizontal="center" vertical="top" wrapText="1"/>
    </xf>
    <xf numFmtId="0" fontId="31" fillId="0" borderId="0" xfId="1" applyFont="1" applyAlignment="1">
      <alignment vertical="top" wrapText="1"/>
    </xf>
    <xf numFmtId="0" fontId="31" fillId="2" borderId="2" xfId="1" applyFont="1" applyFill="1" applyBorder="1" applyAlignment="1">
      <alignment vertical="top" wrapText="1"/>
    </xf>
    <xf numFmtId="0" fontId="31" fillId="0" borderId="0" xfId="1" applyFont="1" applyAlignment="1">
      <alignment horizontal="center" vertical="top" wrapText="1"/>
    </xf>
    <xf numFmtId="0" fontId="31" fillId="2" borderId="1" xfId="1" applyFont="1" applyFill="1" applyBorder="1" applyAlignment="1">
      <alignment horizontal="left" vertical="top" wrapText="1"/>
    </xf>
    <xf numFmtId="0" fontId="63" fillId="2" borderId="1" xfId="1" applyFont="1" applyFill="1" applyBorder="1" applyAlignment="1">
      <alignment horizontal="center" vertical="top" wrapText="1"/>
    </xf>
    <xf numFmtId="0" fontId="63" fillId="2" borderId="1" xfId="1" applyFont="1" applyFill="1" applyBorder="1" applyAlignment="1">
      <alignment vertical="top" wrapText="1"/>
    </xf>
    <xf numFmtId="0" fontId="31" fillId="13" borderId="1" xfId="1" applyFont="1" applyFill="1" applyBorder="1" applyAlignment="1">
      <alignment horizontal="justify" vertical="top" wrapText="1"/>
    </xf>
    <xf numFmtId="0" fontId="31" fillId="13" borderId="0" xfId="1" applyFont="1" applyFill="1" applyAlignment="1">
      <alignment vertical="top" wrapText="1"/>
    </xf>
    <xf numFmtId="0" fontId="31" fillId="13" borderId="1" xfId="1" applyFont="1" applyFill="1" applyBorder="1" applyAlignment="1">
      <alignment vertical="top" wrapText="1"/>
    </xf>
    <xf numFmtId="0" fontId="63" fillId="13" borderId="1" xfId="1" applyFont="1" applyFill="1" applyBorder="1" applyAlignment="1">
      <alignment horizontal="center" vertical="top" wrapText="1"/>
    </xf>
    <xf numFmtId="0" fontId="63" fillId="13" borderId="1" xfId="1" applyFont="1" applyFill="1" applyBorder="1" applyAlignment="1">
      <alignment horizontal="justify" vertical="top" wrapText="1"/>
    </xf>
    <xf numFmtId="0" fontId="31" fillId="5" borderId="1" xfId="1" applyFont="1" applyFill="1" applyBorder="1" applyAlignment="1">
      <alignment horizontal="center" vertical="top" wrapText="1"/>
    </xf>
    <xf numFmtId="0" fontId="33" fillId="0" borderId="0" xfId="0" applyFont="1" applyAlignment="1">
      <alignment vertical="top"/>
    </xf>
    <xf numFmtId="0" fontId="33" fillId="0" borderId="1" xfId="0" applyFont="1" applyBorder="1" applyAlignment="1">
      <alignment horizontal="center" wrapText="1"/>
    </xf>
    <xf numFmtId="0" fontId="33" fillId="0" borderId="0" xfId="0" applyFont="1" applyAlignment="1">
      <alignment wrapText="1"/>
    </xf>
    <xf numFmtId="0" fontId="33" fillId="0" borderId="0" xfId="0" applyFont="1" applyAlignment="1">
      <alignment horizontal="center" wrapText="1"/>
    </xf>
    <xf numFmtId="0" fontId="33" fillId="0" borderId="0" xfId="0" applyFont="1" applyAlignment="1">
      <alignment horizontal="center"/>
    </xf>
    <xf numFmtId="0" fontId="33" fillId="0" borderId="0" xfId="0" applyFont="1" applyAlignment="1">
      <alignment horizontal="right"/>
    </xf>
    <xf numFmtId="0" fontId="49" fillId="8" borderId="2" xfId="0" applyFont="1" applyFill="1" applyBorder="1" applyAlignment="1">
      <alignment horizontal="center" wrapText="1"/>
    </xf>
    <xf numFmtId="0" fontId="49" fillId="8" borderId="12" xfId="0" applyFont="1" applyFill="1" applyBorder="1" applyAlignment="1">
      <alignment horizontal="center" wrapText="1"/>
    </xf>
    <xf numFmtId="1" fontId="49" fillId="4" borderId="14" xfId="0" applyNumberFormat="1" applyFont="1" applyFill="1" applyBorder="1" applyAlignment="1">
      <alignment horizontal="center"/>
    </xf>
    <xf numFmtId="1" fontId="49" fillId="4" borderId="6" xfId="0" applyNumberFormat="1" applyFont="1" applyFill="1" applyBorder="1" applyAlignment="1">
      <alignment horizontal="center"/>
    </xf>
    <xf numFmtId="1" fontId="49" fillId="4" borderId="10" xfId="0" applyNumberFormat="1" applyFont="1" applyFill="1" applyBorder="1" applyAlignment="1">
      <alignment horizontal="center"/>
    </xf>
    <xf numFmtId="0" fontId="31" fillId="0" borderId="1" xfId="0" applyFont="1" applyBorder="1" applyAlignment="1">
      <alignment horizontal="center" vertical="top"/>
    </xf>
    <xf numFmtId="0" fontId="33" fillId="0" borderId="0" xfId="0" applyFont="1" applyAlignment="1">
      <alignment vertical="top" wrapText="1"/>
    </xf>
    <xf numFmtId="0" fontId="33" fillId="0" borderId="0" xfId="0" applyFont="1" applyAlignment="1">
      <alignment horizontal="left" wrapText="1"/>
    </xf>
    <xf numFmtId="0" fontId="33" fillId="0" borderId="0" xfId="0" applyFont="1" applyAlignment="1">
      <alignment horizontal="right" wrapText="1"/>
    </xf>
    <xf numFmtId="0" fontId="31" fillId="0" borderId="5" xfId="0" applyFont="1" applyBorder="1" applyAlignment="1">
      <alignment horizontal="center" wrapText="1"/>
    </xf>
    <xf numFmtId="1" fontId="31" fillId="0" borderId="0" xfId="0" applyNumberFormat="1" applyFont="1" applyAlignment="1">
      <alignment wrapText="1"/>
    </xf>
    <xf numFmtId="9" fontId="30" fillId="0" borderId="0" xfId="26" applyFont="1" applyAlignment="1">
      <alignment wrapText="1"/>
    </xf>
    <xf numFmtId="0" fontId="34" fillId="27" borderId="15" xfId="0" applyFont="1" applyFill="1" applyBorder="1" applyAlignment="1">
      <alignment horizontal="center" vertical="top"/>
    </xf>
    <xf numFmtId="0" fontId="35" fillId="27" borderId="16" xfId="0" applyFont="1" applyFill="1" applyBorder="1" applyAlignment="1">
      <alignment horizontal="center" vertical="top" wrapText="1"/>
    </xf>
    <xf numFmtId="0" fontId="34" fillId="27" borderId="16" xfId="0" applyFont="1" applyFill="1" applyBorder="1" applyAlignment="1">
      <alignment horizontal="left" vertical="top" wrapText="1"/>
    </xf>
    <xf numFmtId="0" fontId="35" fillId="27" borderId="1" xfId="0" applyFont="1" applyFill="1" applyBorder="1" applyAlignment="1">
      <alignment horizontal="center" vertical="top"/>
    </xf>
    <xf numFmtId="0" fontId="38" fillId="27" borderId="1" xfId="0" applyFont="1" applyFill="1" applyBorder="1" applyAlignment="1">
      <alignment horizontal="center" vertical="top"/>
    </xf>
    <xf numFmtId="0" fontId="38" fillId="27" borderId="15" xfId="0" applyFont="1" applyFill="1" applyBorder="1" applyAlignment="1">
      <alignment vertical="top" wrapText="1"/>
    </xf>
    <xf numFmtId="0" fontId="35" fillId="27" borderId="5" xfId="0" applyFont="1" applyFill="1" applyBorder="1" applyAlignment="1">
      <alignment horizontal="center" vertical="top"/>
    </xf>
    <xf numFmtId="0" fontId="68" fillId="0" borderId="1" xfId="0" applyFont="1" applyBorder="1" applyAlignment="1">
      <alignment vertical="top" wrapText="1"/>
    </xf>
    <xf numFmtId="0" fontId="30" fillId="21" borderId="1" xfId="0" applyFont="1" applyFill="1" applyBorder="1" applyAlignment="1">
      <alignment horizontal="center" vertical="top"/>
    </xf>
    <xf numFmtId="0" fontId="30" fillId="0" borderId="0" xfId="0" applyFont="1" applyAlignment="1">
      <alignment horizontal="left" vertical="center"/>
    </xf>
    <xf numFmtId="0" fontId="30" fillId="27" borderId="1" xfId="0" applyFont="1" applyFill="1" applyBorder="1" applyAlignment="1">
      <alignment horizontal="center" vertical="top"/>
    </xf>
    <xf numFmtId="0" fontId="30" fillId="0" borderId="1" xfId="0" applyFont="1" applyBorder="1" applyAlignment="1">
      <alignment horizontal="center" vertical="center"/>
    </xf>
    <xf numFmtId="0" fontId="30" fillId="0" borderId="10" xfId="0" applyFont="1" applyBorder="1" applyAlignment="1">
      <alignment horizontal="center"/>
    </xf>
    <xf numFmtId="0" fontId="30" fillId="0" borderId="10" xfId="0" applyFont="1" applyBorder="1"/>
    <xf numFmtId="0" fontId="30" fillId="0" borderId="1" xfId="0" applyFont="1" applyBorder="1" applyAlignment="1">
      <alignment horizontal="center"/>
    </xf>
    <xf numFmtId="0" fontId="30" fillId="0" borderId="1" xfId="0" applyFont="1" applyBorder="1"/>
    <xf numFmtId="1" fontId="30" fillId="0" borderId="1" xfId="0" applyNumberFormat="1" applyFont="1" applyBorder="1" applyAlignment="1">
      <alignment horizontal="center"/>
    </xf>
    <xf numFmtId="0" fontId="49" fillId="0" borderId="0" xfId="0" applyFont="1" applyAlignment="1">
      <alignment horizontal="center" vertical="center" wrapText="1"/>
    </xf>
    <xf numFmtId="0" fontId="49" fillId="12" borderId="3" xfId="0" applyFont="1" applyFill="1" applyBorder="1" applyAlignment="1">
      <alignment horizontal="center" vertical="center" wrapText="1"/>
    </xf>
    <xf numFmtId="0" fontId="30" fillId="0" borderId="1" xfId="0" applyFont="1" applyBorder="1" applyAlignment="1">
      <alignment horizontal="center" wrapText="1"/>
    </xf>
    <xf numFmtId="0" fontId="30" fillId="0" borderId="1" xfId="0" applyFont="1" applyBorder="1" applyAlignment="1">
      <alignment wrapText="1"/>
    </xf>
    <xf numFmtId="0" fontId="55" fillId="0" borderId="1" xfId="0" applyFont="1" applyBorder="1" applyAlignment="1">
      <alignment vertical="top" wrapText="1"/>
    </xf>
    <xf numFmtId="0" fontId="0" fillId="0" borderId="1" xfId="0" applyBorder="1" applyAlignment="1">
      <alignment wrapText="1"/>
    </xf>
    <xf numFmtId="0" fontId="0" fillId="0" borderId="0" xfId="0" applyAlignment="1">
      <alignment vertical="top" wrapText="1"/>
    </xf>
    <xf numFmtId="0" fontId="0" fillId="3" borderId="1" xfId="0" applyFill="1" applyBorder="1" applyAlignment="1">
      <alignment wrapText="1"/>
    </xf>
    <xf numFmtId="0" fontId="0" fillId="0" borderId="1" xfId="0" applyBorder="1" applyAlignment="1">
      <alignment horizontal="center" vertical="top"/>
    </xf>
    <xf numFmtId="0" fontId="0" fillId="0" borderId="1" xfId="0" applyBorder="1"/>
    <xf numFmtId="0" fontId="0" fillId="3" borderId="0" xfId="0" applyFill="1" applyAlignment="1">
      <alignment wrapText="1"/>
    </xf>
    <xf numFmtId="0" fontId="28" fillId="12" borderId="1" xfId="0" applyFont="1" applyFill="1" applyBorder="1" applyAlignment="1">
      <alignment horizontal="center" vertical="top"/>
    </xf>
    <xf numFmtId="0" fontId="69" fillId="19" borderId="5" xfId="0" applyFont="1" applyFill="1" applyBorder="1" applyAlignment="1">
      <alignment horizontal="center" vertical="center"/>
    </xf>
    <xf numFmtId="0" fontId="55" fillId="3" borderId="1" xfId="0" applyFont="1" applyFill="1" applyBorder="1" applyAlignment="1">
      <alignment horizontal="left" vertical="top" wrapText="1"/>
    </xf>
    <xf numFmtId="0" fontId="37" fillId="3" borderId="5" xfId="0" applyFont="1" applyFill="1" applyBorder="1" applyAlignment="1">
      <alignment horizontal="center" vertical="top"/>
    </xf>
    <xf numFmtId="0" fontId="37" fillId="3" borderId="1" xfId="0" applyFont="1" applyFill="1" applyBorder="1" applyAlignment="1">
      <alignment horizontal="center" vertical="top"/>
    </xf>
    <xf numFmtId="2" fontId="37" fillId="3" borderId="1" xfId="0" applyNumberFormat="1" applyFont="1" applyFill="1" applyBorder="1" applyAlignment="1">
      <alignment horizontal="center" vertical="top"/>
    </xf>
    <xf numFmtId="1" fontId="37" fillId="3" borderId="3" xfId="0" applyNumberFormat="1" applyFont="1" applyFill="1" applyBorder="1" applyAlignment="1">
      <alignment horizontal="center" vertical="top"/>
    </xf>
    <xf numFmtId="0" fontId="38" fillId="3" borderId="15" xfId="0" applyFont="1" applyFill="1" applyBorder="1" applyAlignment="1">
      <alignment vertical="top" wrapText="1"/>
    </xf>
    <xf numFmtId="0" fontId="34" fillId="3" borderId="15" xfId="0" applyFont="1" applyFill="1" applyBorder="1" applyAlignment="1">
      <alignment horizontal="center" vertical="top"/>
    </xf>
    <xf numFmtId="0" fontId="38" fillId="3" borderId="15" xfId="0" applyFont="1" applyFill="1" applyBorder="1" applyAlignment="1">
      <alignment horizontal="center" vertical="top" wrapText="1"/>
    </xf>
    <xf numFmtId="0" fontId="34" fillId="3" borderId="15" xfId="0" applyFont="1" applyFill="1" applyBorder="1" applyAlignment="1">
      <alignment horizontal="left" vertical="top" wrapText="1"/>
    </xf>
    <xf numFmtId="0" fontId="27" fillId="3" borderId="5" xfId="0" applyFont="1" applyFill="1" applyBorder="1" applyAlignment="1">
      <alignment horizontal="center" vertical="top"/>
    </xf>
    <xf numFmtId="0" fontId="33" fillId="3" borderId="1" xfId="0" applyFont="1" applyFill="1" applyBorder="1" applyAlignment="1">
      <alignment horizontal="left" vertical="top" wrapText="1"/>
    </xf>
    <xf numFmtId="0" fontId="52" fillId="3" borderId="1" xfId="0" applyFont="1" applyFill="1" applyBorder="1" applyAlignment="1">
      <alignment horizontal="center" vertical="top" wrapText="1"/>
    </xf>
    <xf numFmtId="0" fontId="33" fillId="3" borderId="1" xfId="0" applyFont="1" applyFill="1" applyBorder="1" applyAlignment="1">
      <alignment horizontal="center" vertical="top"/>
    </xf>
    <xf numFmtId="2" fontId="33" fillId="3" borderId="1" xfId="0" applyNumberFormat="1" applyFont="1" applyFill="1" applyBorder="1" applyAlignment="1">
      <alignment horizontal="center" vertical="top"/>
    </xf>
    <xf numFmtId="1" fontId="33" fillId="3" borderId="10" xfId="0" applyNumberFormat="1" applyFont="1" applyFill="1" applyBorder="1" applyAlignment="1">
      <alignment horizontal="center" vertical="top"/>
    </xf>
    <xf numFmtId="0" fontId="26" fillId="21" borderId="1" xfId="0" applyFont="1" applyFill="1" applyBorder="1" applyAlignment="1">
      <alignment horizontal="center" vertical="top"/>
    </xf>
    <xf numFmtId="0" fontId="26" fillId="23" borderId="1" xfId="0" applyFont="1" applyFill="1" applyBorder="1" applyAlignment="1">
      <alignment horizontal="center" vertical="top"/>
    </xf>
    <xf numFmtId="0" fontId="26" fillId="12" borderId="1" xfId="0" applyFont="1" applyFill="1" applyBorder="1" applyAlignment="1">
      <alignment horizontal="center" vertical="top"/>
    </xf>
    <xf numFmtId="0" fontId="0" fillId="0" borderId="0" xfId="0" applyAlignment="1">
      <alignment horizontal="center" vertical="top"/>
    </xf>
    <xf numFmtId="0" fontId="67" fillId="0" borderId="1" xfId="0" applyFont="1" applyBorder="1" applyAlignment="1">
      <alignment horizontal="left" vertical="top" wrapText="1"/>
    </xf>
    <xf numFmtId="0" fontId="70" fillId="0" borderId="0" xfId="0" applyFont="1" applyAlignment="1">
      <alignment vertical="top" textRotation="90"/>
    </xf>
    <xf numFmtId="0" fontId="25" fillId="12" borderId="1" xfId="0" applyFont="1" applyFill="1" applyBorder="1" applyAlignment="1">
      <alignment horizontal="center" vertical="top"/>
    </xf>
    <xf numFmtId="0" fontId="25" fillId="21" borderId="1" xfId="0" applyFont="1" applyFill="1" applyBorder="1" applyAlignment="1">
      <alignment horizontal="center" vertical="top"/>
    </xf>
    <xf numFmtId="0" fontId="25" fillId="23" borderId="1" xfId="0" applyFont="1" applyFill="1" applyBorder="1" applyAlignment="1">
      <alignment horizontal="center" vertical="top"/>
    </xf>
    <xf numFmtId="0" fontId="54" fillId="0" borderId="0" xfId="0" applyFont="1" applyAlignment="1">
      <alignment horizontal="center" vertical="top" wrapText="1"/>
    </xf>
    <xf numFmtId="0" fontId="63" fillId="0" borderId="0" xfId="0" applyFont="1" applyAlignment="1">
      <alignment horizontal="center" vertical="top" textRotation="90" wrapText="1"/>
    </xf>
    <xf numFmtId="0" fontId="55" fillId="0" borderId="0" xfId="0" applyFont="1" applyAlignment="1">
      <alignment vertical="top" wrapText="1"/>
    </xf>
    <xf numFmtId="0" fontId="67" fillId="0" borderId="0" xfId="0" applyFont="1" applyAlignment="1">
      <alignment vertical="top" wrapText="1"/>
    </xf>
    <xf numFmtId="0" fontId="29" fillId="0" borderId="0" xfId="0" applyFont="1" applyAlignment="1">
      <alignment vertical="top" wrapText="1"/>
    </xf>
    <xf numFmtId="0" fontId="63" fillId="0" borderId="1" xfId="0" applyFont="1" applyBorder="1" applyAlignment="1">
      <alignment horizontal="left" vertical="top" wrapText="1"/>
    </xf>
    <xf numFmtId="0" fontId="24" fillId="21" borderId="1" xfId="0" applyFont="1" applyFill="1" applyBorder="1" applyAlignment="1">
      <alignment horizontal="center" vertical="top"/>
    </xf>
    <xf numFmtId="0" fontId="24" fillId="12" borderId="5" xfId="0" applyFont="1" applyFill="1" applyBorder="1" applyAlignment="1">
      <alignment horizontal="center" vertical="top"/>
    </xf>
    <xf numFmtId="0" fontId="63" fillId="0" borderId="3" xfId="0" applyFont="1" applyBorder="1" applyAlignment="1">
      <alignment horizontal="left" vertical="top" wrapText="1"/>
    </xf>
    <xf numFmtId="0" fontId="63" fillId="0" borderId="3" xfId="0" applyFont="1" applyBorder="1" applyAlignment="1">
      <alignment horizontal="left" vertical="top"/>
    </xf>
    <xf numFmtId="0" fontId="30" fillId="0" borderId="14" xfId="0" applyFont="1" applyBorder="1" applyAlignment="1">
      <alignment horizontal="center"/>
    </xf>
    <xf numFmtId="0" fontId="33" fillId="0" borderId="3" xfId="0" applyFont="1" applyBorder="1"/>
    <xf numFmtId="0" fontId="63" fillId="0" borderId="4" xfId="0" applyFont="1" applyBorder="1" applyAlignment="1">
      <alignment horizontal="center" vertical="top"/>
    </xf>
    <xf numFmtId="0" fontId="23" fillId="12" borderId="1" xfId="0" applyFont="1" applyFill="1" applyBorder="1" applyAlignment="1">
      <alignment horizontal="center" vertical="top"/>
    </xf>
    <xf numFmtId="0" fontId="23" fillId="21" borderId="1" xfId="0" applyFont="1" applyFill="1" applyBorder="1" applyAlignment="1">
      <alignment horizontal="center" vertical="top"/>
    </xf>
    <xf numFmtId="0" fontId="23" fillId="23" borderId="1" xfId="0" applyFont="1" applyFill="1" applyBorder="1" applyAlignment="1">
      <alignment horizontal="center" vertical="top"/>
    </xf>
    <xf numFmtId="0" fontId="72" fillId="0" borderId="0" xfId="0" applyFont="1" applyAlignment="1">
      <alignment horizontal="center" vertical="center" wrapText="1"/>
    </xf>
    <xf numFmtId="0" fontId="31" fillId="23" borderId="1" xfId="0" applyFont="1" applyFill="1" applyBorder="1" applyAlignment="1">
      <alignment horizontal="center" vertical="top"/>
    </xf>
    <xf numFmtId="0" fontId="33" fillId="0" borderId="0" xfId="0" applyFont="1" applyAlignment="1">
      <alignment horizontal="center" vertical="top"/>
    </xf>
    <xf numFmtId="0" fontId="49" fillId="12" borderId="1" xfId="0" applyFont="1" applyFill="1" applyBorder="1" applyAlignment="1">
      <alignment horizontal="center" vertical="top"/>
    </xf>
    <xf numFmtId="0" fontId="31" fillId="12" borderId="1" xfId="0" applyFont="1" applyFill="1" applyBorder="1" applyAlignment="1">
      <alignment horizontal="center" vertical="top"/>
    </xf>
    <xf numFmtId="0" fontId="49" fillId="11" borderId="1" xfId="0" applyFont="1" applyFill="1" applyBorder="1" applyAlignment="1">
      <alignment horizontal="center" vertical="top"/>
    </xf>
    <xf numFmtId="0" fontId="31" fillId="11" borderId="1" xfId="0" applyFont="1" applyFill="1" applyBorder="1" applyAlignment="1">
      <alignment horizontal="center" vertical="top"/>
    </xf>
    <xf numFmtId="0" fontId="49" fillId="21" borderId="1" xfId="0" applyFont="1" applyFill="1" applyBorder="1" applyAlignment="1">
      <alignment horizontal="center" vertical="top"/>
    </xf>
    <xf numFmtId="0" fontId="31" fillId="21" borderId="1" xfId="0" applyFont="1" applyFill="1" applyBorder="1" applyAlignment="1">
      <alignment horizontal="center" vertical="top"/>
    </xf>
    <xf numFmtId="0" fontId="49" fillId="23" borderId="1" xfId="0" applyFont="1" applyFill="1" applyBorder="1" applyAlignment="1">
      <alignment horizontal="center" vertical="top"/>
    </xf>
    <xf numFmtId="0" fontId="33" fillId="9" borderId="1" xfId="0" applyFont="1" applyFill="1" applyBorder="1" applyAlignment="1">
      <alignment vertical="top"/>
    </xf>
    <xf numFmtId="0" fontId="33" fillId="9" borderId="1" xfId="0" applyFont="1" applyFill="1" applyBorder="1" applyAlignment="1">
      <alignment horizontal="center" vertical="top"/>
    </xf>
    <xf numFmtId="0" fontId="63" fillId="0" borderId="3" xfId="0" applyFont="1" applyBorder="1" applyAlignment="1">
      <alignment horizontal="right" vertical="top" wrapText="1"/>
    </xf>
    <xf numFmtId="0" fontId="63" fillId="0" borderId="5" xfId="0" applyFont="1" applyBorder="1" applyAlignment="1">
      <alignment horizontal="left" vertical="top" wrapText="1"/>
    </xf>
    <xf numFmtId="0" fontId="62" fillId="10" borderId="1" xfId="0" applyFont="1" applyFill="1" applyBorder="1" applyAlignment="1">
      <alignment horizontal="center" vertical="center" wrapText="1" readingOrder="1"/>
    </xf>
    <xf numFmtId="0" fontId="76" fillId="0" borderId="0" xfId="0" applyFont="1" applyAlignment="1">
      <alignment horizontal="center" vertical="center" wrapText="1"/>
    </xf>
    <xf numFmtId="0" fontId="76" fillId="0" borderId="0" xfId="0" applyFont="1" applyAlignment="1">
      <alignment horizontal="center" vertical="center"/>
    </xf>
    <xf numFmtId="0" fontId="76" fillId="0" borderId="0" xfId="0" applyFont="1"/>
    <xf numFmtId="0" fontId="58" fillId="8" borderId="10" xfId="0" applyFont="1" applyFill="1" applyBorder="1" applyAlignment="1">
      <alignment horizontal="center" vertical="center" wrapText="1"/>
    </xf>
    <xf numFmtId="0" fontId="58" fillId="8" borderId="1" xfId="0" applyFont="1" applyFill="1" applyBorder="1" applyAlignment="1">
      <alignment horizontal="center" vertical="center" wrapText="1"/>
    </xf>
    <xf numFmtId="0" fontId="75" fillId="12" borderId="0" xfId="0" applyFont="1" applyFill="1" applyAlignment="1">
      <alignment horizontal="center" vertical="center"/>
    </xf>
    <xf numFmtId="0" fontId="49" fillId="12" borderId="0" xfId="0" applyFont="1" applyFill="1" applyAlignment="1">
      <alignment horizontal="center" vertical="center" wrapText="1"/>
    </xf>
    <xf numFmtId="0" fontId="61" fillId="12" borderId="1" xfId="0" applyFont="1" applyFill="1" applyBorder="1" applyAlignment="1">
      <alignment horizontal="center" vertical="center" wrapText="1"/>
    </xf>
    <xf numFmtId="0" fontId="77" fillId="12" borderId="1" xfId="0" applyFont="1" applyFill="1" applyBorder="1" applyAlignment="1">
      <alignment horizontal="center" vertical="center" wrapText="1"/>
    </xf>
    <xf numFmtId="0" fontId="49" fillId="12" borderId="0" xfId="0" applyFont="1" applyFill="1" applyAlignment="1">
      <alignment horizontal="center" vertical="center"/>
    </xf>
    <xf numFmtId="0" fontId="49" fillId="13" borderId="10" xfId="0" applyFont="1" applyFill="1" applyBorder="1" applyAlignment="1">
      <alignment horizontal="center" vertical="center" wrapText="1" readingOrder="1"/>
    </xf>
    <xf numFmtId="0" fontId="49" fillId="8" borderId="10" xfId="0" applyFont="1" applyFill="1" applyBorder="1" applyAlignment="1">
      <alignment horizontal="center" vertical="center" wrapText="1" readingOrder="1"/>
    </xf>
    <xf numFmtId="0" fontId="22" fillId="21" borderId="1" xfId="0" applyFont="1" applyFill="1" applyBorder="1" applyAlignment="1">
      <alignment horizontal="center" vertical="top"/>
    </xf>
    <xf numFmtId="0" fontId="58" fillId="0" borderId="0" xfId="0" applyFont="1"/>
    <xf numFmtId="0" fontId="60" fillId="0" borderId="1" xfId="0" applyFont="1" applyBorder="1" applyAlignment="1">
      <alignment horizontal="center"/>
    </xf>
    <xf numFmtId="0" fontId="60" fillId="0" borderId="1" xfId="0" applyFont="1" applyBorder="1" applyAlignment="1">
      <alignment horizontal="center" vertical="top"/>
    </xf>
    <xf numFmtId="0" fontId="60" fillId="0" borderId="1" xfId="0" applyFont="1" applyBorder="1" applyAlignment="1">
      <alignment horizontal="center" vertical="center" readingOrder="1"/>
    </xf>
    <xf numFmtId="0" fontId="60" fillId="0" borderId="0" xfId="0" applyFont="1"/>
    <xf numFmtId="0" fontId="60" fillId="0" borderId="1" xfId="0" applyFont="1" applyBorder="1" applyAlignment="1">
      <alignment vertical="center"/>
    </xf>
    <xf numFmtId="0" fontId="60" fillId="0" borderId="1" xfId="1" applyFont="1" applyBorder="1" applyAlignment="1">
      <alignment horizontal="center" vertical="top"/>
    </xf>
    <xf numFmtId="0" fontId="60" fillId="0" borderId="1" xfId="25" applyFont="1" applyBorder="1" applyAlignment="1">
      <alignment horizontal="center" vertical="top"/>
    </xf>
    <xf numFmtId="0" fontId="60" fillId="0" borderId="1" xfId="0" applyFont="1" applyBorder="1"/>
    <xf numFmtId="0" fontId="60" fillId="0" borderId="1" xfId="0" applyFont="1" applyBorder="1" applyAlignment="1">
      <alignment horizontal="left" vertical="center" readingOrder="1"/>
    </xf>
    <xf numFmtId="0" fontId="60" fillId="0" borderId="1" xfId="0" applyFont="1" applyBorder="1" applyAlignment="1">
      <alignment horizontal="left" vertical="center"/>
    </xf>
    <xf numFmtId="0" fontId="60" fillId="0" borderId="1" xfId="0" applyFont="1" applyBorder="1" applyAlignment="1">
      <alignment horizontal="center" vertical="center"/>
    </xf>
    <xf numFmtId="0" fontId="60" fillId="5" borderId="1" xfId="0" applyFont="1" applyFill="1" applyBorder="1" applyAlignment="1">
      <alignment vertical="center"/>
    </xf>
    <xf numFmtId="0" fontId="62" fillId="10" borderId="5" xfId="0" applyFont="1" applyFill="1" applyBorder="1" applyAlignment="1">
      <alignment horizontal="center" vertical="center" wrapText="1" readingOrder="1"/>
    </xf>
    <xf numFmtId="0" fontId="58" fillId="8" borderId="7" xfId="0" applyFont="1" applyFill="1" applyBorder="1" applyAlignment="1">
      <alignment horizontal="center" vertical="top" wrapText="1" readingOrder="1"/>
    </xf>
    <xf numFmtId="0" fontId="60" fillId="0" borderId="10" xfId="0" applyFont="1" applyBorder="1" applyAlignment="1">
      <alignment horizontal="center" vertical="center" readingOrder="1"/>
    </xf>
    <xf numFmtId="0" fontId="58" fillId="13" borderId="7" xfId="0" applyFont="1" applyFill="1" applyBorder="1" applyAlignment="1">
      <alignment horizontal="center" vertical="top" wrapText="1" readingOrder="1"/>
    </xf>
    <xf numFmtId="0" fontId="60" fillId="0" borderId="3" xfId="0" applyFont="1" applyBorder="1" applyAlignment="1">
      <alignment horizontal="left" vertical="center"/>
    </xf>
    <xf numFmtId="0" fontId="60" fillId="0" borderId="5" xfId="0" applyFont="1" applyBorder="1" applyAlignment="1">
      <alignment horizontal="center"/>
    </xf>
    <xf numFmtId="0" fontId="49" fillId="0" borderId="7" xfId="0" applyFont="1" applyBorder="1" applyAlignment="1">
      <alignment horizontal="center" vertical="center" wrapText="1" readingOrder="1"/>
    </xf>
    <xf numFmtId="0" fontId="60" fillId="0" borderId="7" xfId="0" applyFont="1" applyBorder="1" applyAlignment="1">
      <alignment horizontal="left" vertical="center"/>
    </xf>
    <xf numFmtId="0" fontId="49" fillId="31" borderId="0" xfId="0" applyFont="1" applyFill="1" applyAlignment="1">
      <alignment horizontal="center" vertical="center" wrapText="1"/>
    </xf>
    <xf numFmtId="0" fontId="49" fillId="26" borderId="0" xfId="0" applyFont="1" applyFill="1" applyAlignment="1">
      <alignment horizontal="center" vertical="center" wrapText="1"/>
    </xf>
    <xf numFmtId="0" fontId="49" fillId="10" borderId="0" xfId="0" applyFont="1" applyFill="1" applyAlignment="1">
      <alignment horizontal="center" vertical="center" wrapText="1"/>
    </xf>
    <xf numFmtId="0" fontId="49" fillId="32" borderId="0" xfId="0" applyFont="1" applyFill="1" applyAlignment="1">
      <alignment horizontal="center" vertical="center" wrapText="1"/>
    </xf>
    <xf numFmtId="0" fontId="49" fillId="0" borderId="0" xfId="0" applyFont="1" applyAlignment="1">
      <alignment horizontal="left" vertical="center"/>
    </xf>
    <xf numFmtId="0" fontId="49" fillId="0" borderId="0" xfId="0" applyFont="1" applyAlignment="1">
      <alignment horizontal="right" vertical="center" wrapText="1"/>
    </xf>
    <xf numFmtId="0" fontId="49" fillId="0" borderId="11" xfId="0" applyFont="1" applyBorder="1" applyAlignment="1">
      <alignment horizontal="left"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0" xfId="0" applyFont="1" applyAlignment="1">
      <alignment horizontal="left" vertical="center" wrapText="1"/>
    </xf>
    <xf numFmtId="0" fontId="49" fillId="0" borderId="17" xfId="0" applyFont="1" applyBorder="1" applyAlignment="1">
      <alignment horizontal="center" vertical="center" wrapText="1"/>
    </xf>
    <xf numFmtId="0" fontId="49" fillId="0" borderId="8" xfId="0" applyFont="1" applyBorder="1" applyAlignment="1">
      <alignment horizontal="left" vertical="center" wrapText="1"/>
    </xf>
    <xf numFmtId="0" fontId="49" fillId="0" borderId="8" xfId="0" applyFont="1" applyBorder="1" applyAlignment="1">
      <alignment horizontal="center" vertical="center" wrapText="1"/>
    </xf>
    <xf numFmtId="0" fontId="49" fillId="0" borderId="14" xfId="0" applyFont="1" applyBorder="1" applyAlignment="1">
      <alignment horizontal="center" vertical="center" wrapText="1"/>
    </xf>
    <xf numFmtId="0" fontId="76" fillId="8" borderId="0" xfId="0" applyFont="1" applyFill="1" applyAlignment="1">
      <alignment horizontal="center" vertical="center" wrapText="1"/>
    </xf>
    <xf numFmtId="0" fontId="58" fillId="0" borderId="0" xfId="0" applyFont="1" applyAlignment="1">
      <alignment vertical="top"/>
    </xf>
    <xf numFmtId="0" fontId="21" fillId="21" borderId="1" xfId="0" applyFont="1" applyFill="1" applyBorder="1" applyAlignment="1">
      <alignment horizontal="center" vertical="top"/>
    </xf>
    <xf numFmtId="0" fontId="21" fillId="12" borderId="1" xfId="0" applyFont="1" applyFill="1" applyBorder="1" applyAlignment="1">
      <alignment horizontal="center" vertical="top"/>
    </xf>
    <xf numFmtId="0" fontId="21" fillId="23" borderId="1" xfId="0" applyFont="1" applyFill="1" applyBorder="1" applyAlignment="1">
      <alignment horizontal="center" vertical="top"/>
    </xf>
    <xf numFmtId="0" fontId="49" fillId="12" borderId="0" xfId="0" applyFont="1" applyFill="1" applyAlignment="1">
      <alignment vertical="center"/>
    </xf>
    <xf numFmtId="0" fontId="49" fillId="12" borderId="17" xfId="0" applyFont="1" applyFill="1" applyBorder="1" applyAlignment="1">
      <alignment vertical="center"/>
    </xf>
    <xf numFmtId="0" fontId="49" fillId="11" borderId="0" xfId="0" applyFont="1" applyFill="1" applyAlignment="1">
      <alignment vertical="center"/>
    </xf>
    <xf numFmtId="0" fontId="49" fillId="11" borderId="17" xfId="0" applyFont="1" applyFill="1" applyBorder="1" applyAlignment="1">
      <alignment vertical="center"/>
    </xf>
    <xf numFmtId="0" fontId="49" fillId="12" borderId="5" xfId="0" applyFont="1" applyFill="1" applyBorder="1" applyAlignment="1">
      <alignment horizontal="center" vertical="top"/>
    </xf>
    <xf numFmtId="0" fontId="49" fillId="11" borderId="5" xfId="0" applyFont="1" applyFill="1" applyBorder="1" applyAlignment="1">
      <alignment horizontal="center" vertical="top"/>
    </xf>
    <xf numFmtId="0" fontId="0" fillId="12" borderId="0" xfId="0" applyFill="1" applyAlignment="1">
      <alignment vertical="top"/>
    </xf>
    <xf numFmtId="0" fontId="70" fillId="12" borderId="0" xfId="0" applyFont="1" applyFill="1" applyAlignment="1">
      <alignment vertical="top" textRotation="90"/>
    </xf>
    <xf numFmtId="0" fontId="70" fillId="23" borderId="0" xfId="0" applyFont="1" applyFill="1" applyAlignment="1">
      <alignment vertical="top" textRotation="90"/>
    </xf>
    <xf numFmtId="0" fontId="0" fillId="23" borderId="0" xfId="0" applyFill="1" applyAlignment="1">
      <alignment vertical="top"/>
    </xf>
    <xf numFmtId="0" fontId="0" fillId="21" borderId="0" xfId="0" applyFill="1" applyAlignment="1">
      <alignment vertical="top"/>
    </xf>
    <xf numFmtId="0" fontId="70" fillId="21" borderId="0" xfId="0" applyFont="1" applyFill="1" applyAlignment="1">
      <alignment vertical="top" textRotation="90"/>
    </xf>
    <xf numFmtId="0" fontId="20" fillId="12" borderId="1" xfId="0" applyFont="1" applyFill="1" applyBorder="1" applyAlignment="1">
      <alignment horizontal="center" vertical="top"/>
    </xf>
    <xf numFmtId="0" fontId="20" fillId="21" borderId="1" xfId="0" applyFont="1" applyFill="1" applyBorder="1" applyAlignment="1">
      <alignment horizontal="center" vertical="top"/>
    </xf>
    <xf numFmtId="0" fontId="20" fillId="0" borderId="0" xfId="0" applyFont="1" applyAlignment="1">
      <alignment vertical="top" wrapText="1"/>
    </xf>
    <xf numFmtId="0" fontId="77" fillId="0" borderId="0" xfId="0" applyFont="1" applyAlignment="1">
      <alignment horizontal="left" vertical="center"/>
    </xf>
    <xf numFmtId="0" fontId="77" fillId="0" borderId="0" xfId="0" applyFont="1" applyAlignment="1">
      <alignment horizontal="center" vertical="center" wrapText="1"/>
    </xf>
    <xf numFmtId="0" fontId="50" fillId="0" borderId="0" xfId="0" applyFont="1" applyAlignment="1">
      <alignment horizontal="left" vertical="center"/>
    </xf>
    <xf numFmtId="0" fontId="61" fillId="0" borderId="0" xfId="0" applyFont="1" applyAlignment="1">
      <alignment horizontal="left" vertical="center"/>
    </xf>
    <xf numFmtId="0" fontId="60" fillId="0" borderId="10" xfId="0" applyFont="1" applyBorder="1"/>
    <xf numFmtId="2" fontId="72" fillId="4" borderId="1" xfId="0" applyNumberFormat="1" applyFont="1" applyFill="1" applyBorder="1" applyAlignment="1">
      <alignment horizontal="center" vertical="center" wrapText="1"/>
    </xf>
    <xf numFmtId="0" fontId="19" fillId="23" borderId="1" xfId="0" applyFont="1" applyFill="1" applyBorder="1" applyAlignment="1">
      <alignment horizontal="center" vertical="top"/>
    </xf>
    <xf numFmtId="0" fontId="19" fillId="12" borderId="1" xfId="0" applyFont="1" applyFill="1" applyBorder="1" applyAlignment="1">
      <alignment horizontal="center" vertical="top"/>
    </xf>
    <xf numFmtId="0" fontId="19" fillId="0" borderId="0" xfId="0" applyFont="1" applyAlignment="1">
      <alignment horizontal="center" vertical="top"/>
    </xf>
    <xf numFmtId="0" fontId="0" fillId="0" borderId="0" xfId="0" applyAlignment="1">
      <alignment horizontal="center" vertical="top" wrapText="1"/>
    </xf>
    <xf numFmtId="0" fontId="19" fillId="21" borderId="1" xfId="0" applyFont="1" applyFill="1" applyBorder="1" applyAlignment="1">
      <alignment horizontal="center" vertical="top"/>
    </xf>
    <xf numFmtId="0" fontId="49" fillId="16" borderId="2" xfId="0" applyFont="1" applyFill="1" applyBorder="1" applyAlignment="1">
      <alignment horizontal="center" vertical="center" textRotation="90"/>
    </xf>
    <xf numFmtId="0" fontId="64" fillId="9" borderId="11" xfId="0" applyFont="1" applyFill="1" applyBorder="1" applyAlignment="1">
      <alignment horizontal="right" vertical="center" wrapText="1"/>
    </xf>
    <xf numFmtId="0" fontId="49" fillId="9" borderId="10" xfId="0" applyFont="1" applyFill="1" applyBorder="1" applyAlignment="1">
      <alignment horizontal="center" vertical="center"/>
    </xf>
    <xf numFmtId="0" fontId="49" fillId="9" borderId="5" xfId="0" applyFont="1" applyFill="1" applyBorder="1" applyAlignment="1">
      <alignment horizontal="center" vertical="center" wrapText="1"/>
    </xf>
    <xf numFmtId="0" fontId="49" fillId="9" borderId="1" xfId="0" applyFont="1" applyFill="1" applyBorder="1" applyAlignment="1">
      <alignment horizontal="center" vertical="center" wrapText="1"/>
    </xf>
    <xf numFmtId="0" fontId="72" fillId="9" borderId="2" xfId="0" applyFont="1" applyFill="1" applyBorder="1" applyAlignment="1">
      <alignment horizontal="center" vertical="center" wrapText="1"/>
    </xf>
    <xf numFmtId="0" fontId="72" fillId="9" borderId="10" xfId="0" applyFont="1" applyFill="1" applyBorder="1" applyAlignment="1">
      <alignment horizontal="center" vertical="top" wrapText="1"/>
    </xf>
    <xf numFmtId="0" fontId="76" fillId="9" borderId="1" xfId="0" applyFont="1" applyFill="1" applyBorder="1" applyAlignment="1">
      <alignment horizontal="center" vertical="center" wrapText="1"/>
    </xf>
    <xf numFmtId="0" fontId="81" fillId="0" borderId="5" xfId="0" applyFont="1" applyBorder="1" applyAlignment="1">
      <alignment horizontal="center" textRotation="90" wrapText="1"/>
    </xf>
    <xf numFmtId="0" fontId="0" fillId="0" borderId="0" xfId="0" applyAlignment="1">
      <alignment horizontal="left" vertical="top" wrapText="1"/>
    </xf>
    <xf numFmtId="0" fontId="49" fillId="9" borderId="10" xfId="0" applyFont="1" applyFill="1" applyBorder="1" applyAlignment="1">
      <alignment horizontal="center" vertical="center" wrapText="1"/>
    </xf>
    <xf numFmtId="0" fontId="18" fillId="0" borderId="0" xfId="0" applyFont="1" applyAlignment="1">
      <alignment vertical="top" wrapText="1"/>
    </xf>
    <xf numFmtId="0" fontId="55" fillId="0" borderId="0" xfId="0" applyFont="1" applyAlignment="1">
      <alignment vertical="top"/>
    </xf>
    <xf numFmtId="0" fontId="49" fillId="0" borderId="1" xfId="0" applyFont="1" applyBorder="1" applyAlignment="1">
      <alignment vertical="top"/>
    </xf>
    <xf numFmtId="0" fontId="49" fillId="0" borderId="1" xfId="0" applyFont="1" applyBorder="1" applyAlignment="1">
      <alignment horizontal="center" vertical="top"/>
    </xf>
    <xf numFmtId="0" fontId="73" fillId="0" borderId="8" xfId="0" applyFont="1" applyBorder="1" applyAlignment="1">
      <alignment horizontal="center" vertical="top"/>
    </xf>
    <xf numFmtId="0" fontId="73" fillId="0" borderId="8" xfId="0" applyFont="1" applyBorder="1" applyAlignment="1">
      <alignment horizontal="left" vertical="top" wrapText="1"/>
    </xf>
    <xf numFmtId="0" fontId="0" fillId="0" borderId="1" xfId="0" applyBorder="1" applyAlignment="1">
      <alignment horizontal="left" vertical="top" wrapText="1"/>
    </xf>
    <xf numFmtId="0" fontId="55" fillId="0" borderId="1" xfId="0" applyFont="1" applyBorder="1" applyAlignment="1">
      <alignment horizontal="left" vertical="center" wrapText="1"/>
    </xf>
    <xf numFmtId="0" fontId="49" fillId="0" borderId="1" xfId="0" applyFont="1" applyBorder="1" applyAlignment="1">
      <alignment horizontal="left" vertical="top"/>
    </xf>
    <xf numFmtId="0" fontId="49" fillId="8" borderId="1" xfId="0" applyFont="1" applyFill="1" applyBorder="1" applyAlignment="1">
      <alignment horizontal="center" vertical="center"/>
    </xf>
    <xf numFmtId="0" fontId="17" fillId="0" borderId="0" xfId="0" applyFont="1"/>
    <xf numFmtId="0" fontId="17" fillId="0" borderId="0" xfId="0" applyFont="1" applyAlignment="1">
      <alignment vertical="center"/>
    </xf>
    <xf numFmtId="0" fontId="17" fillId="0" borderId="0" xfId="0" applyFont="1" applyAlignment="1">
      <alignment horizontal="left" vertical="top" wrapText="1"/>
    </xf>
    <xf numFmtId="0" fontId="49" fillId="0" borderId="1" xfId="0" applyFont="1" applyBorder="1" applyAlignment="1">
      <alignment vertical="top" wrapText="1"/>
    </xf>
    <xf numFmtId="0" fontId="17" fillId="0" borderId="5" xfId="0" applyFont="1" applyBorder="1" applyAlignment="1">
      <alignment vertical="top" wrapText="1"/>
    </xf>
    <xf numFmtId="0" fontId="17" fillId="0" borderId="0" xfId="0" applyFont="1" applyAlignment="1">
      <alignment horizontal="left" vertical="top"/>
    </xf>
    <xf numFmtId="0" fontId="17" fillId="0" borderId="4" xfId="0" applyFont="1" applyBorder="1" applyAlignment="1">
      <alignment horizontal="left" vertical="center"/>
    </xf>
    <xf numFmtId="0" fontId="0" fillId="0" borderId="3" xfId="0" applyBorder="1" applyAlignment="1">
      <alignment horizontal="center" vertical="top" wrapText="1"/>
    </xf>
    <xf numFmtId="0" fontId="17" fillId="0" borderId="0" xfId="0" applyFont="1" applyAlignment="1">
      <alignment horizontal="center"/>
    </xf>
    <xf numFmtId="0" fontId="15" fillId="11" borderId="1" xfId="0" applyFont="1" applyFill="1" applyBorder="1" applyAlignment="1">
      <alignment horizontal="center" vertical="top"/>
    </xf>
    <xf numFmtId="0" fontId="14" fillId="27" borderId="1" xfId="0" applyFont="1" applyFill="1" applyBorder="1" applyAlignment="1">
      <alignment horizontal="center" vertical="top"/>
    </xf>
    <xf numFmtId="0" fontId="32" fillId="27" borderId="1" xfId="0" applyFont="1" applyFill="1" applyBorder="1" applyAlignment="1">
      <alignment horizontal="center" vertical="top"/>
    </xf>
    <xf numFmtId="0" fontId="24" fillId="27" borderId="1" xfId="0" applyFont="1" applyFill="1" applyBorder="1" applyAlignment="1">
      <alignment horizontal="center" vertical="top"/>
    </xf>
    <xf numFmtId="0" fontId="19" fillId="27" borderId="1" xfId="0" applyFont="1" applyFill="1" applyBorder="1" applyAlignment="1">
      <alignment horizontal="center" vertical="top"/>
    </xf>
    <xf numFmtId="0" fontId="23" fillId="27" borderId="1" xfId="0" applyFont="1" applyFill="1" applyBorder="1" applyAlignment="1">
      <alignment horizontal="center" vertical="top"/>
    </xf>
    <xf numFmtId="0" fontId="29" fillId="27" borderId="1" xfId="0" applyFont="1" applyFill="1" applyBorder="1" applyAlignment="1">
      <alignment horizontal="center" vertical="top"/>
    </xf>
    <xf numFmtId="0" fontId="21" fillId="27" borderId="1" xfId="0" applyFont="1" applyFill="1" applyBorder="1" applyAlignment="1">
      <alignment horizontal="center" vertical="top"/>
    </xf>
    <xf numFmtId="0" fontId="26" fillId="27" borderId="1" xfId="0" applyFont="1" applyFill="1" applyBorder="1" applyAlignment="1">
      <alignment horizontal="center" vertical="top"/>
    </xf>
    <xf numFmtId="0" fontId="25" fillId="27" borderId="1" xfId="0" applyFont="1" applyFill="1" applyBorder="1" applyAlignment="1">
      <alignment horizontal="center" vertical="top"/>
    </xf>
    <xf numFmtId="0" fontId="14" fillId="3" borderId="5" xfId="0" applyFont="1" applyFill="1" applyBorder="1" applyAlignment="1">
      <alignment horizontal="center" vertical="top"/>
    </xf>
    <xf numFmtId="0" fontId="0" fillId="0" borderId="1" xfId="0" applyBorder="1" applyAlignment="1">
      <alignment horizontal="center"/>
    </xf>
    <xf numFmtId="0" fontId="49" fillId="12" borderId="1" xfId="0" applyFont="1" applyFill="1" applyBorder="1" applyAlignment="1">
      <alignment horizontal="center" vertical="center"/>
    </xf>
    <xf numFmtId="0" fontId="0" fillId="0" borderId="0" xfId="0" applyAlignment="1">
      <alignment vertical="center"/>
    </xf>
    <xf numFmtId="0" fontId="14" fillId="11" borderId="1" xfId="0" applyFont="1" applyFill="1" applyBorder="1" applyAlignment="1">
      <alignment horizontal="center" vertical="top" wrapText="1"/>
    </xf>
    <xf numFmtId="0" fontId="17" fillId="0" borderId="1" xfId="0" applyFont="1" applyBorder="1" applyAlignment="1">
      <alignment horizontal="left" vertical="top" wrapText="1"/>
    </xf>
    <xf numFmtId="0" fontId="49" fillId="0" borderId="1"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85" fillId="11" borderId="1" xfId="0" applyFont="1" applyFill="1" applyBorder="1" applyAlignment="1">
      <alignment horizontal="center" vertical="top"/>
    </xf>
    <xf numFmtId="0" fontId="85" fillId="11" borderId="1" xfId="0" applyFont="1" applyFill="1" applyBorder="1" applyAlignment="1">
      <alignment horizontal="center" vertical="top" wrapText="1"/>
    </xf>
    <xf numFmtId="0" fontId="13" fillId="0" borderId="0" xfId="0" applyFont="1" applyAlignment="1">
      <alignment horizontal="center" vertical="top"/>
    </xf>
    <xf numFmtId="0" fontId="17" fillId="0" borderId="0" xfId="0" applyFont="1" applyAlignment="1">
      <alignment horizontal="center" vertical="top" wrapText="1"/>
    </xf>
    <xf numFmtId="0" fontId="86" fillId="0" borderId="0" xfId="0" applyFont="1" applyAlignment="1">
      <alignment horizontal="left" vertical="top"/>
    </xf>
    <xf numFmtId="0" fontId="13" fillId="0" borderId="1" xfId="0" quotePrefix="1" applyFont="1" applyBorder="1" applyAlignment="1">
      <alignment horizontal="left" vertical="top" wrapText="1"/>
    </xf>
    <xf numFmtId="0" fontId="13" fillId="0" borderId="3" xfId="0" applyFont="1" applyBorder="1" applyAlignment="1">
      <alignment vertical="top" wrapText="1"/>
    </xf>
    <xf numFmtId="0" fontId="55" fillId="0" borderId="0" xfId="0" applyFont="1" applyAlignment="1">
      <alignment vertical="center"/>
    </xf>
    <xf numFmtId="0" fontId="62" fillId="10" borderId="0" xfId="0" applyFont="1" applyFill="1" applyAlignment="1">
      <alignment horizontal="center" vertical="top"/>
    </xf>
    <xf numFmtId="0" fontId="53" fillId="9" borderId="11" xfId="0" applyFont="1" applyFill="1" applyBorder="1" applyAlignment="1">
      <alignment horizontal="center" vertical="center" wrapText="1"/>
    </xf>
    <xf numFmtId="0" fontId="49" fillId="8" borderId="5" xfId="0" applyFont="1" applyFill="1" applyBorder="1" applyAlignment="1">
      <alignment horizontal="center" vertical="center"/>
    </xf>
    <xf numFmtId="0" fontId="34" fillId="27" borderId="16" xfId="0" applyFont="1" applyFill="1" applyBorder="1" applyAlignment="1">
      <alignment horizontal="center" vertical="top"/>
    </xf>
    <xf numFmtId="0" fontId="49" fillId="9" borderId="2" xfId="0" applyFont="1" applyFill="1" applyBorder="1" applyAlignment="1">
      <alignment vertical="center"/>
    </xf>
    <xf numFmtId="0" fontId="65" fillId="10" borderId="6" xfId="0" applyFont="1" applyFill="1" applyBorder="1" applyAlignment="1">
      <alignment horizontal="center" vertical="center"/>
    </xf>
    <xf numFmtId="0" fontId="49" fillId="9" borderId="13" xfId="0" applyFont="1" applyFill="1" applyBorder="1" applyAlignment="1">
      <alignment vertical="center"/>
    </xf>
    <xf numFmtId="0" fontId="49" fillId="27" borderId="16"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1" fontId="12" fillId="0" borderId="1" xfId="0" quotePrefix="1" applyNumberFormat="1" applyFont="1" applyBorder="1" applyAlignment="1">
      <alignment horizontal="center" vertical="top" wrapText="1"/>
    </xf>
    <xf numFmtId="0" fontId="12" fillId="0" borderId="10" xfId="0" applyFont="1" applyBorder="1" applyAlignment="1">
      <alignment horizontal="center" vertical="top" wrapText="1"/>
    </xf>
    <xf numFmtId="0" fontId="12" fillId="0" borderId="0" xfId="0" applyFont="1" applyAlignment="1">
      <alignment horizontal="left" vertical="top"/>
    </xf>
    <xf numFmtId="0" fontId="88" fillId="0" borderId="1" xfId="0" applyFont="1" applyBorder="1" applyAlignment="1">
      <alignment vertical="top" wrapText="1"/>
    </xf>
    <xf numFmtId="9" fontId="88" fillId="0" borderId="1" xfId="0" applyNumberFormat="1"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top" wrapText="1"/>
    </xf>
    <xf numFmtId="0" fontId="58" fillId="0" borderId="0" xfId="0" applyFont="1" applyAlignment="1">
      <alignment horizontal="center"/>
    </xf>
    <xf numFmtId="0" fontId="63" fillId="0" borderId="1" xfId="0" applyFont="1" applyBorder="1" applyAlignment="1">
      <alignment vertical="top" wrapText="1"/>
    </xf>
    <xf numFmtId="0" fontId="63" fillId="0" borderId="3" xfId="0" applyFont="1" applyBorder="1" applyAlignment="1">
      <alignment vertical="top" wrapText="1"/>
    </xf>
    <xf numFmtId="0" fontId="87" fillId="0" borderId="1" xfId="0" applyFont="1" applyBorder="1" applyAlignment="1">
      <alignment horizontal="center" vertical="top" wrapText="1"/>
    </xf>
    <xf numFmtId="0" fontId="87" fillId="0" borderId="1" xfId="0" applyFont="1" applyBorder="1" applyAlignment="1">
      <alignment vertical="top" wrapText="1"/>
    </xf>
    <xf numFmtId="0" fontId="10" fillId="0" borderId="1" xfId="0" applyFont="1" applyBorder="1"/>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1" xfId="0" applyFont="1" applyBorder="1" applyAlignment="1">
      <alignment horizontal="center" vertical="top" wrapText="1"/>
    </xf>
    <xf numFmtId="0" fontId="10" fillId="0" borderId="1" xfId="1" applyFont="1" applyBorder="1" applyAlignment="1">
      <alignment horizontal="justify" vertical="top" wrapText="1"/>
    </xf>
    <xf numFmtId="0" fontId="71" fillId="0" borderId="1" xfId="1" applyFont="1" applyBorder="1" applyAlignment="1">
      <alignment horizontal="center" vertical="top" wrapText="1"/>
    </xf>
    <xf numFmtId="0" fontId="71" fillId="0" borderId="1" xfId="0" applyFont="1" applyBorder="1" applyAlignment="1">
      <alignment vertical="top" wrapText="1"/>
    </xf>
    <xf numFmtId="0" fontId="71" fillId="0" borderId="1" xfId="0" applyFont="1" applyBorder="1" applyAlignment="1">
      <alignment horizontal="center" vertical="top" wrapText="1"/>
    </xf>
    <xf numFmtId="0" fontId="71" fillId="0" borderId="1" xfId="1" applyFont="1" applyBorder="1" applyAlignment="1">
      <alignment vertical="top" wrapText="1"/>
    </xf>
    <xf numFmtId="0" fontId="71" fillId="0" borderId="10" xfId="1" applyFont="1" applyBorder="1" applyAlignment="1">
      <alignment horizontal="justify" vertical="top" wrapText="1"/>
    </xf>
    <xf numFmtId="0" fontId="71" fillId="0" borderId="1" xfId="1" applyFont="1" applyBorder="1" applyAlignment="1">
      <alignment horizontal="justify" vertical="top" wrapText="1"/>
    </xf>
    <xf numFmtId="0" fontId="71" fillId="0" borderId="1" xfId="0" quotePrefix="1" applyFont="1" applyBorder="1" applyAlignment="1">
      <alignment vertical="top" wrapText="1"/>
    </xf>
    <xf numFmtId="0" fontId="71" fillId="0" borderId="1" xfId="0" applyFont="1" applyBorder="1"/>
    <xf numFmtId="0" fontId="63" fillId="0" borderId="3" xfId="0" applyFont="1" applyBorder="1" applyAlignment="1">
      <alignment horizontal="center" vertical="top" wrapText="1"/>
    </xf>
    <xf numFmtId="0" fontId="63" fillId="0" borderId="4" xfId="0" applyFont="1" applyBorder="1" applyAlignment="1">
      <alignment horizontal="center" vertical="top" wrapText="1"/>
    </xf>
    <xf numFmtId="0" fontId="87" fillId="0" borderId="4" xfId="0" applyFont="1" applyBorder="1" applyAlignment="1">
      <alignment horizontal="center" vertical="top" wrapText="1"/>
    </xf>
    <xf numFmtId="0" fontId="10" fillId="0" borderId="4" xfId="0" applyFont="1" applyBorder="1" applyAlignment="1">
      <alignment horizontal="center" vertical="top" wrapText="1"/>
    </xf>
    <xf numFmtId="0" fontId="71" fillId="0" borderId="4" xfId="0" applyFont="1" applyBorder="1" applyAlignment="1">
      <alignment horizontal="center" vertical="top" wrapText="1"/>
    </xf>
    <xf numFmtId="0" fontId="49" fillId="9" borderId="1" xfId="0" applyFont="1" applyFill="1" applyBorder="1" applyAlignment="1">
      <alignment horizontal="center" vertical="top"/>
    </xf>
    <xf numFmtId="0" fontId="87" fillId="0" borderId="3" xfId="0" applyFont="1" applyBorder="1" applyAlignment="1">
      <alignment horizontal="left" vertical="top" wrapText="1"/>
    </xf>
    <xf numFmtId="0" fontId="87" fillId="0" borderId="3" xfId="0" applyFont="1" applyBorder="1" applyAlignment="1">
      <alignment horizontal="right" vertical="top" wrapText="1"/>
    </xf>
    <xf numFmtId="0" fontId="87" fillId="0" borderId="5" xfId="0" applyFont="1" applyBorder="1" applyAlignment="1">
      <alignment horizontal="left" vertical="top" wrapText="1"/>
    </xf>
    <xf numFmtId="0" fontId="87" fillId="0" borderId="1" xfId="0" applyFont="1" applyBorder="1" applyAlignment="1">
      <alignment horizontal="center" wrapText="1"/>
    </xf>
    <xf numFmtId="0" fontId="10" fillId="0" borderId="3" xfId="0" applyFont="1" applyBorder="1" applyAlignment="1">
      <alignment horizontal="left" vertical="top" wrapText="1"/>
    </xf>
    <xf numFmtId="0" fontId="10" fillId="0" borderId="3" xfId="0" applyFont="1" applyBorder="1" applyAlignment="1">
      <alignment horizontal="right" vertical="top" wrapText="1"/>
    </xf>
    <xf numFmtId="0" fontId="10" fillId="0" borderId="5" xfId="0" applyFont="1" applyBorder="1" applyAlignment="1">
      <alignment horizontal="left" vertical="top" wrapText="1"/>
    </xf>
    <xf numFmtId="0" fontId="10" fillId="0" borderId="1" xfId="0" applyFont="1" applyBorder="1" applyAlignment="1">
      <alignment horizontal="center" wrapText="1"/>
    </xf>
    <xf numFmtId="0" fontId="71" fillId="0" borderId="3" xfId="0" applyFont="1" applyBorder="1" applyAlignment="1">
      <alignment horizontal="left" vertical="top" wrapText="1"/>
    </xf>
    <xf numFmtId="0" fontId="71" fillId="0" borderId="3" xfId="0" applyFont="1" applyBorder="1" applyAlignment="1">
      <alignment horizontal="right" vertical="top" wrapText="1"/>
    </xf>
    <xf numFmtId="0" fontId="71" fillId="0" borderId="5" xfId="0" applyFont="1" applyBorder="1" applyAlignment="1">
      <alignment horizontal="left" vertical="top" wrapText="1"/>
    </xf>
    <xf numFmtId="0" fontId="71" fillId="0" borderId="1" xfId="0" applyFont="1" applyBorder="1" applyAlignment="1">
      <alignment horizontal="center" wrapText="1"/>
    </xf>
    <xf numFmtId="0" fontId="87" fillId="0" borderId="3" xfId="0" applyFont="1" applyBorder="1" applyAlignment="1">
      <alignment horizontal="left" vertical="top"/>
    </xf>
    <xf numFmtId="0" fontId="87" fillId="0" borderId="3" xfId="0" applyFont="1" applyBorder="1"/>
    <xf numFmtId="0" fontId="87" fillId="0" borderId="4" xfId="0" applyFont="1" applyBorder="1" applyAlignment="1">
      <alignment horizontal="center" vertical="top"/>
    </xf>
    <xf numFmtId="0" fontId="10" fillId="0" borderId="3" xfId="0" applyFont="1" applyBorder="1" applyAlignment="1">
      <alignment horizontal="left" vertical="top"/>
    </xf>
    <xf numFmtId="0" fontId="10" fillId="0" borderId="3" xfId="0" applyFont="1" applyBorder="1"/>
    <xf numFmtId="0" fontId="10" fillId="0" borderId="4" xfId="0" applyFont="1" applyBorder="1" applyAlignment="1">
      <alignment horizontal="center" vertical="top"/>
    </xf>
    <xf numFmtId="0" fontId="71" fillId="0" borderId="3" xfId="0" applyFont="1" applyBorder="1" applyAlignment="1">
      <alignment horizontal="left" vertical="top"/>
    </xf>
    <xf numFmtId="0" fontId="71" fillId="0" borderId="3" xfId="0" applyFont="1" applyBorder="1"/>
    <xf numFmtId="0" fontId="71" fillId="0" borderId="4" xfId="0" applyFont="1" applyBorder="1" applyAlignment="1">
      <alignment horizontal="center" vertical="top"/>
    </xf>
    <xf numFmtId="1" fontId="64" fillId="0" borderId="8" xfId="0" applyNumberFormat="1" applyFont="1" applyBorder="1" applyAlignment="1">
      <alignment horizontal="right" vertical="center" wrapText="1"/>
    </xf>
    <xf numFmtId="1" fontId="64" fillId="0" borderId="11" xfId="0" applyNumberFormat="1" applyFont="1" applyBorder="1" applyAlignment="1">
      <alignment horizontal="right" vertical="center" wrapText="1"/>
    </xf>
    <xf numFmtId="0" fontId="64" fillId="0" borderId="11" xfId="0" applyFont="1" applyBorder="1" applyAlignment="1">
      <alignment horizontal="left" vertical="center" wrapText="1"/>
    </xf>
    <xf numFmtId="0" fontId="64" fillId="0" borderId="11" xfId="0" applyFont="1" applyBorder="1" applyAlignment="1">
      <alignment horizontal="right" vertical="center" wrapText="1"/>
    </xf>
    <xf numFmtId="1" fontId="64" fillId="0" borderId="0" xfId="0" applyNumberFormat="1" applyFont="1" applyAlignment="1">
      <alignment horizontal="right" vertical="center" wrapText="1"/>
    </xf>
    <xf numFmtId="0" fontId="64" fillId="0" borderId="0" xfId="0" applyFont="1" applyAlignment="1">
      <alignment horizontal="left" vertical="center" wrapText="1"/>
    </xf>
    <xf numFmtId="0" fontId="64" fillId="0" borderId="0" xfId="0" applyFont="1" applyAlignment="1">
      <alignment horizontal="right" vertical="center" wrapText="1"/>
    </xf>
    <xf numFmtId="0" fontId="64" fillId="0" borderId="8" xfId="0" applyFont="1" applyBorder="1" applyAlignment="1">
      <alignment horizontal="left" vertical="center" wrapText="1"/>
    </xf>
    <xf numFmtId="0" fontId="49" fillId="4" borderId="10" xfId="0" applyFont="1" applyFill="1" applyBorder="1" applyAlignment="1">
      <alignment vertical="center"/>
    </xf>
    <xf numFmtId="0" fontId="30" fillId="0" borderId="1" xfId="0" applyFont="1" applyBorder="1" applyAlignment="1">
      <alignment horizontal="center" vertical="top" wrapText="1"/>
    </xf>
    <xf numFmtId="0" fontId="61" fillId="0" borderId="11" xfId="0" applyFont="1" applyBorder="1" applyAlignment="1">
      <alignment horizontal="left" vertical="center" wrapText="1"/>
    </xf>
    <xf numFmtId="0" fontId="89" fillId="0" borderId="0" xfId="0" applyFont="1" applyAlignment="1">
      <alignment horizontal="left" vertical="center" wrapText="1"/>
    </xf>
    <xf numFmtId="0" fontId="10" fillId="0" borderId="1" xfId="1" applyFont="1" applyBorder="1" applyAlignment="1">
      <alignment horizontal="left" vertical="top" wrapText="1"/>
    </xf>
    <xf numFmtId="0" fontId="89" fillId="12" borderId="1" xfId="0" applyFont="1" applyFill="1" applyBorder="1" applyAlignment="1">
      <alignment horizontal="center" vertical="center" wrapText="1"/>
    </xf>
    <xf numFmtId="0" fontId="61" fillId="12" borderId="1" xfId="1" applyFont="1" applyFill="1" applyBorder="1" applyAlignment="1">
      <alignment horizontal="center" vertical="center" wrapText="1"/>
    </xf>
    <xf numFmtId="0" fontId="61" fillId="12" borderId="0" xfId="0" applyFont="1" applyFill="1" applyAlignment="1">
      <alignment vertical="center" wrapText="1"/>
    </xf>
    <xf numFmtId="0" fontId="49" fillId="12" borderId="0" xfId="0" applyFont="1" applyFill="1" applyAlignment="1">
      <alignment vertical="center" wrapText="1"/>
    </xf>
    <xf numFmtId="0" fontId="49" fillId="0" borderId="0" xfId="0" applyFont="1" applyAlignment="1">
      <alignment vertical="center" wrapText="1"/>
    </xf>
    <xf numFmtId="0" fontId="9" fillId="0" borderId="0" xfId="0" applyFont="1"/>
    <xf numFmtId="0" fontId="9" fillId="0" borderId="1" xfId="21" applyFont="1" applyFill="1" applyBorder="1"/>
    <xf numFmtId="0" fontId="9" fillId="0" borderId="1" xfId="21" applyFont="1" applyBorder="1" applyAlignment="1">
      <alignment vertical="center" readingOrder="1"/>
    </xf>
    <xf numFmtId="0" fontId="60" fillId="0" borderId="3" xfId="0" applyFont="1" applyBorder="1" applyAlignment="1">
      <alignment vertical="center"/>
    </xf>
    <xf numFmtId="0" fontId="60" fillId="0" borderId="7" xfId="0" applyFont="1" applyBorder="1" applyAlignment="1">
      <alignment vertical="center"/>
    </xf>
    <xf numFmtId="0" fontId="9" fillId="0" borderId="0" xfId="21" applyFont="1" applyFill="1"/>
    <xf numFmtId="0" fontId="9" fillId="0" borderId="1" xfId="21" applyFont="1" applyBorder="1" applyAlignment="1">
      <alignment vertical="center"/>
    </xf>
    <xf numFmtId="0" fontId="60" fillId="0" borderId="3" xfId="0" applyFont="1" applyBorder="1" applyAlignment="1">
      <alignment horizontal="center" vertical="center" readingOrder="1"/>
    </xf>
    <xf numFmtId="0" fontId="60" fillId="0" borderId="5" xfId="0" applyFont="1" applyBorder="1" applyAlignment="1">
      <alignment horizontal="center" vertical="center" readingOrder="1"/>
    </xf>
    <xf numFmtId="0" fontId="9" fillId="0" borderId="1" xfId="0" applyFont="1" applyBorder="1"/>
    <xf numFmtId="0" fontId="9" fillId="0" borderId="1" xfId="21" applyFont="1" applyBorder="1" applyAlignment="1">
      <alignment horizontal="left" vertical="center" readingOrder="1"/>
    </xf>
    <xf numFmtId="0" fontId="9" fillId="0" borderId="1" xfId="21" applyFont="1" applyBorder="1" applyAlignment="1">
      <alignment horizontal="left" vertical="center"/>
    </xf>
    <xf numFmtId="0" fontId="9" fillId="0" borderId="10" xfId="21" applyFont="1" applyBorder="1" applyAlignment="1">
      <alignment horizontal="left" vertical="center"/>
    </xf>
    <xf numFmtId="0" fontId="9" fillId="5" borderId="1" xfId="21" applyFont="1" applyFill="1" applyBorder="1" applyAlignment="1">
      <alignment horizontal="left" vertical="center"/>
    </xf>
    <xf numFmtId="0" fontId="9" fillId="0" borderId="1" xfId="21" applyFont="1" applyBorder="1" applyAlignment="1">
      <alignment horizontal="left"/>
    </xf>
    <xf numFmtId="0" fontId="9" fillId="0" borderId="2" xfId="21" applyFont="1" applyBorder="1" applyAlignment="1">
      <alignment horizontal="left"/>
    </xf>
    <xf numFmtId="0" fontId="60" fillId="0" borderId="3" xfId="0" applyFont="1" applyBorder="1" applyAlignment="1">
      <alignment horizontal="center"/>
    </xf>
    <xf numFmtId="0" fontId="9" fillId="0" borderId="1" xfId="21" applyFont="1" applyBorder="1" applyAlignment="1"/>
    <xf numFmtId="0" fontId="9" fillId="0" borderId="10" xfId="21" applyFont="1" applyBorder="1" applyAlignment="1">
      <alignment horizontal="left" vertical="center" readingOrder="1"/>
    </xf>
    <xf numFmtId="0" fontId="0" fillId="0" borderId="3" xfId="0" applyBorder="1" applyAlignment="1">
      <alignment horizontal="center"/>
    </xf>
    <xf numFmtId="0" fontId="0" fillId="0" borderId="5" xfId="0" applyBorder="1"/>
    <xf numFmtId="0" fontId="0" fillId="0" borderId="2" xfId="0" applyBorder="1"/>
    <xf numFmtId="0" fontId="63" fillId="0" borderId="1" xfId="0" applyFont="1" applyBorder="1" applyAlignment="1">
      <alignment vertical="center" wrapText="1"/>
    </xf>
    <xf numFmtId="0" fontId="55" fillId="0" borderId="1" xfId="0" applyFont="1" applyBorder="1" applyAlignment="1">
      <alignment vertical="center" wrapText="1"/>
    </xf>
    <xf numFmtId="0" fontId="87" fillId="0" borderId="1" xfId="0"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71" fillId="0" borderId="1" xfId="0" applyFont="1" applyBorder="1" applyAlignment="1">
      <alignment vertical="center" wrapText="1"/>
    </xf>
    <xf numFmtId="0" fontId="7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0" fillId="0" borderId="1" xfId="0" applyFont="1" applyBorder="1"/>
    <xf numFmtId="0" fontId="90" fillId="0" borderId="10" xfId="1" applyFont="1" applyBorder="1" applyAlignment="1">
      <alignment horizontal="justify" vertical="top" wrapText="1"/>
    </xf>
    <xf numFmtId="0" fontId="90" fillId="0" borderId="1" xfId="1" applyFont="1" applyBorder="1" applyAlignment="1">
      <alignment horizontal="justify" vertical="top" wrapText="1"/>
    </xf>
    <xf numFmtId="0" fontId="90" fillId="0" borderId="1" xfId="1" applyFont="1" applyBorder="1" applyAlignment="1">
      <alignment vertical="top" wrapText="1"/>
    </xf>
    <xf numFmtId="0" fontId="90" fillId="0" borderId="1" xfId="0" quotePrefix="1" applyFont="1" applyBorder="1" applyAlignment="1">
      <alignment vertical="top" wrapText="1"/>
    </xf>
    <xf numFmtId="0" fontId="90" fillId="0" borderId="1" xfId="0" applyFont="1" applyBorder="1" applyAlignment="1">
      <alignment vertical="top" wrapText="1"/>
    </xf>
    <xf numFmtId="0" fontId="72" fillId="4"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0" xfId="0" applyFont="1" applyAlignment="1">
      <alignment vertical="top" wrapText="1"/>
    </xf>
    <xf numFmtId="0" fontId="49" fillId="28" borderId="1" xfId="0" applyFont="1" applyFill="1" applyBorder="1" applyAlignment="1">
      <alignment horizontal="center" vertical="top" wrapText="1"/>
    </xf>
    <xf numFmtId="0" fontId="68" fillId="0" borderId="1" xfId="0" applyFont="1" applyBorder="1" applyAlignment="1">
      <alignment horizontal="center"/>
    </xf>
    <xf numFmtId="0" fontId="68" fillId="0" borderId="1" xfId="0" applyFont="1" applyBorder="1"/>
    <xf numFmtId="0" fontId="91" fillId="0" borderId="1" xfId="0" applyFont="1" applyBorder="1" applyAlignment="1">
      <alignment horizontal="center"/>
    </xf>
    <xf numFmtId="0" fontId="91" fillId="0" borderId="1" xfId="0" applyFont="1" applyBorder="1"/>
    <xf numFmtId="0" fontId="92" fillId="0" borderId="1" xfId="0" applyFont="1" applyBorder="1" applyAlignment="1">
      <alignment horizontal="center"/>
    </xf>
    <xf numFmtId="0" fontId="92" fillId="0" borderId="1" xfId="0" applyFont="1" applyBorder="1"/>
    <xf numFmtId="0" fontId="0" fillId="12" borderId="1" xfId="0" applyFill="1" applyBorder="1" applyAlignment="1">
      <alignment vertical="top" wrapText="1"/>
    </xf>
    <xf numFmtId="0" fontId="0" fillId="12" borderId="1" xfId="0" applyFill="1" applyBorder="1" applyAlignment="1">
      <alignment horizontal="center" vertical="top" wrapText="1"/>
    </xf>
    <xf numFmtId="0" fontId="0" fillId="7" borderId="1" xfId="0" applyFill="1" applyBorder="1" applyAlignment="1">
      <alignment vertical="top" wrapText="1"/>
    </xf>
    <xf numFmtId="0" fontId="0" fillId="7" borderId="1" xfId="0" applyFill="1" applyBorder="1" applyAlignment="1">
      <alignment horizontal="center" vertical="top" wrapText="1"/>
    </xf>
    <xf numFmtId="0" fontId="0" fillId="21" borderId="1" xfId="0" applyFill="1" applyBorder="1" applyAlignment="1">
      <alignment vertical="top" wrapText="1"/>
    </xf>
    <xf numFmtId="0" fontId="0" fillId="21" borderId="1" xfId="0" applyFill="1" applyBorder="1" applyAlignment="1">
      <alignment horizontal="center" vertical="top" wrapText="1"/>
    </xf>
    <xf numFmtId="2" fontId="0" fillId="0" borderId="0" xfId="0" applyNumberFormat="1" applyAlignment="1">
      <alignment horizontal="center" vertical="top" wrapText="1"/>
    </xf>
    <xf numFmtId="0" fontId="72" fillId="0" borderId="1" xfId="0" applyFont="1" applyBorder="1" applyAlignment="1">
      <alignment horizontal="center" vertical="center" wrapText="1"/>
    </xf>
    <xf numFmtId="2" fontId="72" fillId="0" borderId="1" xfId="0"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0" fillId="11" borderId="1" xfId="0" applyFill="1" applyBorder="1" applyAlignment="1">
      <alignment vertical="top" wrapText="1"/>
    </xf>
    <xf numFmtId="2" fontId="8" fillId="11" borderId="1" xfId="0" applyNumberFormat="1" applyFont="1" applyFill="1" applyBorder="1" applyAlignment="1">
      <alignment horizontal="center" vertical="center" wrapText="1"/>
    </xf>
    <xf numFmtId="0" fontId="7" fillId="0" borderId="0" xfId="0" applyFont="1"/>
    <xf numFmtId="0" fontId="7" fillId="0" borderId="1" xfId="0" applyFont="1" applyBorder="1" applyAlignment="1">
      <alignment horizontal="left" wrapText="1"/>
    </xf>
    <xf numFmtId="0" fontId="7" fillId="0" borderId="0" xfId="0" applyFont="1" applyAlignment="1">
      <alignment wrapText="1"/>
    </xf>
    <xf numFmtId="0" fontId="7" fillId="0" borderId="0" xfId="0" applyFont="1" applyAlignment="1">
      <alignment horizontal="left"/>
    </xf>
    <xf numFmtId="0" fontId="7" fillId="0" borderId="5" xfId="0" applyFont="1" applyBorder="1" applyAlignment="1">
      <alignment horizontal="left"/>
    </xf>
    <xf numFmtId="0" fontId="7" fillId="0" borderId="1" xfId="0" applyFont="1" applyBorder="1" applyAlignment="1">
      <alignment horizontal="left"/>
    </xf>
    <xf numFmtId="0" fontId="52" fillId="0" borderId="1" xfId="0" applyFont="1" applyBorder="1" applyAlignment="1">
      <alignment horizontal="left"/>
    </xf>
    <xf numFmtId="0" fontId="52" fillId="0" borderId="10" xfId="0" applyFont="1" applyBorder="1" applyAlignment="1">
      <alignment horizontal="left"/>
    </xf>
    <xf numFmtId="0" fontId="52" fillId="0" borderId="1" xfId="0" applyFont="1" applyBorder="1" applyAlignment="1">
      <alignment horizontal="left" wrapText="1"/>
    </xf>
    <xf numFmtId="0" fontId="7" fillId="0" borderId="7" xfId="0" applyFont="1" applyBorder="1" applyAlignment="1">
      <alignment horizontal="left" wrapText="1"/>
    </xf>
    <xf numFmtId="0" fontId="7" fillId="0" borderId="7" xfId="0" applyFont="1" applyBorder="1" applyAlignment="1">
      <alignment horizontal="left"/>
    </xf>
    <xf numFmtId="0" fontId="63" fillId="0" borderId="1" xfId="0" applyFont="1" applyBorder="1" applyAlignment="1">
      <alignment horizontal="center" vertical="top"/>
    </xf>
    <xf numFmtId="0" fontId="87" fillId="0" borderId="1" xfId="0" applyFont="1" applyBorder="1" applyAlignment="1">
      <alignment horizontal="center" vertical="top"/>
    </xf>
    <xf numFmtId="0" fontId="10" fillId="0" borderId="1" xfId="0" applyFont="1" applyBorder="1" applyAlignment="1">
      <alignment horizontal="center" vertical="top"/>
    </xf>
    <xf numFmtId="0" fontId="72" fillId="4" borderId="1" xfId="0" applyFont="1" applyFill="1" applyBorder="1" applyAlignment="1">
      <alignment vertical="center" wrapText="1"/>
    </xf>
    <xf numFmtId="0" fontId="71" fillId="0" borderId="1" xfId="0" applyFont="1" applyBorder="1" applyAlignment="1">
      <alignment horizontal="center" vertical="top"/>
    </xf>
    <xf numFmtId="0" fontId="19" fillId="0" borderId="1" xfId="0" applyFont="1" applyBorder="1" applyAlignment="1">
      <alignment horizontal="center" vertical="top"/>
    </xf>
    <xf numFmtId="164" fontId="0" fillId="0" borderId="0" xfId="0" applyNumberFormat="1" applyAlignment="1">
      <alignment horizontal="center" vertical="top" wrapText="1"/>
    </xf>
    <xf numFmtId="2" fontId="19" fillId="0" borderId="1" xfId="0" applyNumberFormat="1" applyFont="1" applyBorder="1" applyAlignment="1">
      <alignment horizontal="center" vertical="top"/>
    </xf>
    <xf numFmtId="164" fontId="19" fillId="0" borderId="1" xfId="0" applyNumberFormat="1" applyFont="1" applyBorder="1" applyAlignment="1">
      <alignment horizontal="center" vertical="top"/>
    </xf>
    <xf numFmtId="1" fontId="63" fillId="0" borderId="1" xfId="0" applyNumberFormat="1" applyFont="1" applyBorder="1" applyAlignment="1">
      <alignment horizontal="center" vertical="top"/>
    </xf>
    <xf numFmtId="1" fontId="87" fillId="0" borderId="1" xfId="0" applyNumberFormat="1" applyFont="1" applyBorder="1" applyAlignment="1">
      <alignment horizontal="center" vertical="top"/>
    </xf>
    <xf numFmtId="1" fontId="10" fillId="0" borderId="1" xfId="0" applyNumberFormat="1" applyFont="1" applyBorder="1" applyAlignment="1">
      <alignment horizontal="center"/>
    </xf>
    <xf numFmtId="1" fontId="10" fillId="0" borderId="1" xfId="0" applyNumberFormat="1" applyFont="1" applyBorder="1" applyAlignment="1">
      <alignment horizontal="center" vertical="top"/>
    </xf>
    <xf numFmtId="1" fontId="19" fillId="0" borderId="1" xfId="0" applyNumberFormat="1" applyFont="1" applyBorder="1" applyAlignment="1">
      <alignment horizontal="center" vertical="top"/>
    </xf>
    <xf numFmtId="1" fontId="10" fillId="0" borderId="1" xfId="1" applyNumberFormat="1" applyFont="1" applyBorder="1" applyAlignment="1">
      <alignment horizontal="center" vertical="top"/>
    </xf>
    <xf numFmtId="1" fontId="71" fillId="0" borderId="1" xfId="0" applyNumberFormat="1" applyFont="1" applyBorder="1" applyAlignment="1">
      <alignment horizontal="center" vertical="top"/>
    </xf>
    <xf numFmtId="1" fontId="71" fillId="0" borderId="1" xfId="1" applyNumberFormat="1" applyFont="1" applyBorder="1" applyAlignment="1">
      <alignment horizontal="center" vertical="top"/>
    </xf>
    <xf numFmtId="1" fontId="71" fillId="0" borderId="1" xfId="0" applyNumberFormat="1" applyFont="1" applyBorder="1" applyAlignment="1">
      <alignment horizontal="center"/>
    </xf>
    <xf numFmtId="1" fontId="71" fillId="0" borderId="1" xfId="0" quotePrefix="1" applyNumberFormat="1" applyFont="1" applyBorder="1" applyAlignment="1">
      <alignment horizontal="center" vertical="top"/>
    </xf>
    <xf numFmtId="0" fontId="0" fillId="21" borderId="2" xfId="0" applyFill="1" applyBorder="1" applyAlignment="1">
      <alignment vertical="top" wrapText="1"/>
    </xf>
    <xf numFmtId="164" fontId="0" fillId="12" borderId="3" xfId="0" applyNumberFormat="1" applyFill="1" applyBorder="1" applyAlignment="1">
      <alignment horizontal="center" vertical="top" wrapText="1"/>
    </xf>
    <xf numFmtId="164" fontId="0" fillId="21" borderId="3" xfId="0" applyNumberFormat="1" applyFill="1" applyBorder="1" applyAlignment="1">
      <alignment horizontal="center" vertical="top" wrapText="1"/>
    </xf>
    <xf numFmtId="164" fontId="0" fillId="7" borderId="3" xfId="0" applyNumberFormat="1" applyFill="1" applyBorder="1" applyAlignment="1">
      <alignment horizontal="center" vertical="top" wrapText="1"/>
    </xf>
    <xf numFmtId="0" fontId="6" fillId="12" borderId="1" xfId="0" applyFont="1" applyFill="1" applyBorder="1" applyAlignment="1">
      <alignment horizontal="center" vertical="top"/>
    </xf>
    <xf numFmtId="0" fontId="6" fillId="23" borderId="1" xfId="0" applyFont="1" applyFill="1" applyBorder="1" applyAlignment="1">
      <alignment horizontal="center" vertical="top"/>
    </xf>
    <xf numFmtId="0" fontId="6" fillId="21" borderId="1" xfId="0" applyFont="1" applyFill="1" applyBorder="1" applyAlignment="1">
      <alignment horizontal="center" vertical="top"/>
    </xf>
    <xf numFmtId="0" fontId="5" fillId="23" borderId="1" xfId="0" applyFont="1" applyFill="1" applyBorder="1" applyAlignment="1">
      <alignment horizontal="center" vertical="top"/>
    </xf>
    <xf numFmtId="0" fontId="5" fillId="12" borderId="1" xfId="0" applyFont="1" applyFill="1" applyBorder="1" applyAlignment="1">
      <alignment horizontal="center" vertical="top"/>
    </xf>
    <xf numFmtId="0" fontId="4" fillId="12" borderId="1" xfId="0" applyFont="1" applyFill="1" applyBorder="1" applyAlignment="1">
      <alignment horizontal="center" vertical="top"/>
    </xf>
    <xf numFmtId="0" fontId="4" fillId="23" borderId="1" xfId="0" applyFont="1" applyFill="1" applyBorder="1" applyAlignment="1">
      <alignment horizontal="center" vertical="top"/>
    </xf>
    <xf numFmtId="0" fontId="4" fillId="21" borderId="1" xfId="0" applyFont="1" applyFill="1" applyBorder="1" applyAlignment="1">
      <alignment horizontal="center" vertical="top"/>
    </xf>
    <xf numFmtId="0" fontId="4" fillId="12" borderId="5" xfId="0" applyFont="1" applyFill="1" applyBorder="1" applyAlignment="1">
      <alignment horizontal="center" vertical="top"/>
    </xf>
    <xf numFmtId="0" fontId="4" fillId="21" borderId="5" xfId="0" applyFont="1" applyFill="1" applyBorder="1" applyAlignment="1">
      <alignment horizontal="center" vertical="top"/>
    </xf>
    <xf numFmtId="0" fontId="31" fillId="0" borderId="3" xfId="0" applyFont="1" applyBorder="1" applyAlignment="1">
      <alignment horizontal="center" vertical="top"/>
    </xf>
    <xf numFmtId="0" fontId="71" fillId="0" borderId="4" xfId="1" applyFont="1" applyBorder="1" applyAlignment="1">
      <alignment horizontal="center" vertical="top" wrapText="1"/>
    </xf>
    <xf numFmtId="0" fontId="71" fillId="0" borderId="5" xfId="0" applyFont="1" applyBorder="1" applyAlignment="1">
      <alignment vertical="top" wrapText="1"/>
    </xf>
    <xf numFmtId="0" fontId="71" fillId="0" borderId="10" xfId="0" applyFont="1" applyBorder="1"/>
    <xf numFmtId="0" fontId="4" fillId="11" borderId="1" xfId="0" applyFont="1" applyFill="1" applyBorder="1" applyAlignment="1">
      <alignment horizontal="center" vertical="top" wrapText="1"/>
    </xf>
    <xf numFmtId="0" fontId="4" fillId="11" borderId="1" xfId="0" applyFont="1" applyFill="1" applyBorder="1" applyAlignment="1">
      <alignment horizontal="center" vertical="top"/>
    </xf>
    <xf numFmtId="0" fontId="10" fillId="0" borderId="1" xfId="1" applyFont="1" applyBorder="1" applyAlignment="1">
      <alignment horizontal="left" vertical="top"/>
    </xf>
    <xf numFmtId="0" fontId="3" fillId="27" borderId="1" xfId="0" applyFont="1" applyFill="1" applyBorder="1" applyAlignment="1">
      <alignment horizontal="center" vertical="top"/>
    </xf>
    <xf numFmtId="0" fontId="3" fillId="27" borderId="5" xfId="0" applyFont="1" applyFill="1" applyBorder="1" applyAlignment="1">
      <alignment horizontal="center" vertical="top"/>
    </xf>
    <xf numFmtId="0" fontId="3" fillId="0" borderId="1" xfId="0" applyFont="1" applyBorder="1" applyAlignment="1">
      <alignment vertical="top" wrapText="1"/>
    </xf>
    <xf numFmtId="0" fontId="82" fillId="0" borderId="5" xfId="0" applyFont="1" applyBorder="1" applyAlignment="1">
      <alignment horizontal="center" textRotation="90" wrapText="1"/>
    </xf>
    <xf numFmtId="0" fontId="3" fillId="11" borderId="1" xfId="0" applyFont="1" applyFill="1" applyBorder="1" applyAlignment="1">
      <alignment horizontal="center" vertical="top" wrapText="1"/>
    </xf>
    <xf numFmtId="0" fontId="72" fillId="4" borderId="3" xfId="0" applyFont="1" applyFill="1" applyBorder="1" applyAlignment="1">
      <alignment horizontal="center" vertical="center" wrapText="1"/>
    </xf>
    <xf numFmtId="0" fontId="63" fillId="0" borderId="4" xfId="0" applyFont="1" applyBorder="1" applyAlignment="1">
      <alignment horizontal="left" vertical="top"/>
    </xf>
    <xf numFmtId="0" fontId="63" fillId="0" borderId="4" xfId="0" applyFont="1" applyBorder="1" applyAlignment="1">
      <alignment vertical="top"/>
    </xf>
    <xf numFmtId="0" fontId="87" fillId="0" borderId="4" xfId="0" applyFont="1" applyBorder="1" applyAlignment="1">
      <alignment vertical="top"/>
    </xf>
    <xf numFmtId="0" fontId="10" fillId="0" borderId="4" xfId="0" applyFont="1" applyBorder="1" applyAlignment="1">
      <alignment vertical="top"/>
    </xf>
    <xf numFmtId="0" fontId="0" fillId="0" borderId="4" xfId="0" applyBorder="1" applyAlignment="1">
      <alignment vertical="top"/>
    </xf>
    <xf numFmtId="0" fontId="10" fillId="0" borderId="4" xfId="0" applyFont="1" applyBorder="1"/>
    <xf numFmtId="0" fontId="10" fillId="0" borderId="4" xfId="1" applyFont="1" applyBorder="1" applyAlignment="1">
      <alignment vertical="top"/>
    </xf>
    <xf numFmtId="0" fontId="10" fillId="0" borderId="4" xfId="1" applyFont="1" applyBorder="1" applyAlignment="1">
      <alignment horizontal="left" vertical="top"/>
    </xf>
    <xf numFmtId="0" fontId="10" fillId="0" borderId="4" xfId="1" applyFont="1" applyBorder="1" applyAlignment="1">
      <alignment horizontal="justify" vertical="top"/>
    </xf>
    <xf numFmtId="0" fontId="71" fillId="0" borderId="4" xfId="0" applyFont="1" applyBorder="1" applyAlignment="1">
      <alignment vertical="top"/>
    </xf>
    <xf numFmtId="0" fontId="71" fillId="0" borderId="4" xfId="1" applyFont="1" applyBorder="1" applyAlignment="1">
      <alignment horizontal="justify" vertical="top"/>
    </xf>
    <xf numFmtId="0" fontId="71" fillId="0" borderId="4" xfId="1" applyFont="1" applyBorder="1" applyAlignment="1">
      <alignment vertical="top"/>
    </xf>
    <xf numFmtId="0" fontId="71" fillId="0" borderId="4" xfId="0" applyFont="1" applyBorder="1"/>
    <xf numFmtId="0" fontId="71" fillId="0" borderId="4" xfId="0" quotePrefix="1" applyFont="1" applyBorder="1" applyAlignment="1">
      <alignment vertical="top"/>
    </xf>
    <xf numFmtId="0" fontId="72" fillId="8" borderId="1" xfId="0" applyFont="1" applyFill="1" applyBorder="1" applyAlignment="1">
      <alignment horizontal="center" vertical="top" wrapText="1"/>
    </xf>
    <xf numFmtId="0" fontId="72" fillId="0" borderId="1" xfId="0" applyFont="1" applyBorder="1" applyAlignment="1">
      <alignment horizontal="center" vertical="top" wrapText="1"/>
    </xf>
    <xf numFmtId="0" fontId="80" fillId="0" borderId="1" xfId="0" applyFont="1" applyBorder="1" applyAlignment="1">
      <alignment horizontal="center" vertical="center" wrapText="1"/>
    </xf>
    <xf numFmtId="1" fontId="0" fillId="0" borderId="1" xfId="0" applyNumberFormat="1" applyBorder="1" applyAlignment="1">
      <alignment horizontal="center" vertical="top"/>
    </xf>
    <xf numFmtId="164" fontId="0" fillId="0" borderId="1" xfId="0" applyNumberFormat="1" applyBorder="1" applyAlignment="1">
      <alignment horizontal="center"/>
    </xf>
    <xf numFmtId="1" fontId="62" fillId="10" borderId="1" xfId="0" applyNumberFormat="1" applyFont="1" applyFill="1" applyBorder="1" applyAlignment="1">
      <alignment horizontal="center" vertical="top"/>
    </xf>
    <xf numFmtId="0" fontId="62" fillId="10" borderId="1" xfId="0" applyFont="1" applyFill="1" applyBorder="1" applyAlignment="1">
      <alignment horizontal="center" vertical="top"/>
    </xf>
    <xf numFmtId="0" fontId="72" fillId="8" borderId="1" xfId="0" applyFont="1" applyFill="1" applyBorder="1" applyAlignment="1">
      <alignment horizontal="center" vertical="center" wrapText="1"/>
    </xf>
    <xf numFmtId="0" fontId="80" fillId="25" borderId="1" xfId="0" applyFont="1" applyFill="1" applyBorder="1" applyAlignment="1">
      <alignment horizontal="center" vertical="center" wrapText="1"/>
    </xf>
    <xf numFmtId="0" fontId="72" fillId="25" borderId="1" xfId="0" applyFont="1" applyFill="1" applyBorder="1" applyAlignment="1">
      <alignment horizontal="center" vertical="center" wrapText="1"/>
    </xf>
    <xf numFmtId="0" fontId="62" fillId="10" borderId="0" xfId="0" applyFont="1" applyFill="1" applyAlignment="1">
      <alignment horizontal="center"/>
    </xf>
    <xf numFmtId="0" fontId="3" fillId="0" borderId="0" xfId="0" applyFont="1"/>
    <xf numFmtId="0" fontId="84" fillId="9" borderId="1" xfId="0" applyFont="1" applyFill="1" applyBorder="1" applyAlignment="1">
      <alignment horizontal="center" vertical="center"/>
    </xf>
    <xf numFmtId="0" fontId="93" fillId="0" borderId="0" xfId="0" applyFont="1" applyAlignment="1">
      <alignment horizontal="center" vertical="center"/>
    </xf>
    <xf numFmtId="0" fontId="84"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vertical="top"/>
    </xf>
    <xf numFmtId="0" fontId="3" fillId="0" borderId="1" xfId="0" applyFont="1" applyBorder="1" applyAlignment="1">
      <alignment horizontal="left" vertical="top" wrapText="1"/>
    </xf>
    <xf numFmtId="0" fontId="52" fillId="0" borderId="1" xfId="0" applyFont="1" applyBorder="1" applyAlignment="1">
      <alignment horizontal="left" vertical="top" wrapText="1"/>
    </xf>
    <xf numFmtId="0" fontId="3" fillId="0" borderId="0" xfId="0" applyFont="1" applyAlignment="1">
      <alignment horizontal="center" vertical="top"/>
    </xf>
    <xf numFmtId="0" fontId="3" fillId="0" borderId="1" xfId="0" applyFont="1" applyBorder="1" applyAlignment="1">
      <alignment horizontal="left" vertical="top"/>
    </xf>
    <xf numFmtId="0" fontId="52" fillId="0" borderId="1" xfId="0" applyFont="1" applyBorder="1" applyAlignment="1">
      <alignment horizontal="left" vertical="top"/>
    </xf>
    <xf numFmtId="0" fontId="3" fillId="0" borderId="1" xfId="0" applyFont="1" applyBorder="1" applyAlignment="1">
      <alignment horizontal="center" vertical="top"/>
    </xf>
    <xf numFmtId="0" fontId="63" fillId="0" borderId="1" xfId="0" applyFont="1" applyBorder="1" applyAlignment="1">
      <alignment horizontal="center" vertical="center"/>
    </xf>
    <xf numFmtId="0" fontId="63" fillId="0" borderId="1" xfId="0" applyFont="1" applyBorder="1" applyAlignment="1">
      <alignment vertical="center"/>
    </xf>
    <xf numFmtId="0" fontId="87" fillId="0" borderId="1" xfId="0" applyFont="1" applyBorder="1" applyAlignment="1">
      <alignment horizontal="center" vertical="center"/>
    </xf>
    <xf numFmtId="0" fontId="87" fillId="0" borderId="1" xfId="0" applyFont="1" applyBorder="1" applyAlignment="1">
      <alignment vertical="center"/>
    </xf>
    <xf numFmtId="0" fontId="55" fillId="0" borderId="1" xfId="0" applyFont="1" applyBorder="1" applyAlignment="1">
      <alignment horizontal="center" vertical="center"/>
    </xf>
    <xf numFmtId="0" fontId="55" fillId="0" borderId="1" xfId="0" applyFont="1" applyBorder="1" applyAlignment="1">
      <alignment vertical="center"/>
    </xf>
    <xf numFmtId="0" fontId="71" fillId="0" borderId="1" xfId="0" applyFont="1" applyBorder="1" applyAlignment="1">
      <alignment horizontal="center" vertical="center"/>
    </xf>
    <xf numFmtId="0" fontId="71" fillId="0" borderId="1" xfId="0" applyFont="1" applyBorder="1" applyAlignment="1">
      <alignment vertical="center"/>
    </xf>
    <xf numFmtId="0" fontId="3" fillId="0" borderId="1" xfId="0" applyFont="1" applyBorder="1" applyAlignment="1">
      <alignment vertical="top"/>
    </xf>
    <xf numFmtId="0" fontId="3" fillId="0" borderId="1" xfId="0" applyFont="1" applyBorder="1"/>
    <xf numFmtId="0" fontId="3" fillId="0" borderId="1" xfId="0" applyFont="1" applyBorder="1" applyAlignment="1">
      <alignment horizontal="center"/>
    </xf>
    <xf numFmtId="0" fontId="3" fillId="0" borderId="0" xfId="0" applyFont="1" applyAlignment="1">
      <alignment horizontal="center"/>
    </xf>
    <xf numFmtId="0" fontId="3" fillId="0" borderId="0" xfId="0" applyFont="1" applyAlignment="1">
      <alignment horizontal="right" wrapText="1"/>
    </xf>
    <xf numFmtId="0" fontId="3" fillId="0" borderId="1" xfId="0" applyFont="1" applyBorder="1" applyAlignment="1">
      <alignment horizontal="right"/>
    </xf>
    <xf numFmtId="0" fontId="65" fillId="10" borderId="0" xfId="0" applyFont="1" applyFill="1" applyAlignment="1">
      <alignment horizontal="center"/>
    </xf>
    <xf numFmtId="0" fontId="2" fillId="0" borderId="1" xfId="0" applyFont="1" applyBorder="1" applyAlignment="1">
      <alignment vertical="center" wrapText="1"/>
    </xf>
    <xf numFmtId="0" fontId="53" fillId="21" borderId="0" xfId="0" applyFont="1" applyFill="1" applyAlignment="1">
      <alignment horizontal="center" vertical="center"/>
    </xf>
    <xf numFmtId="14" fontId="55" fillId="0" borderId="0" xfId="0" quotePrefix="1" applyNumberFormat="1" applyFont="1" applyAlignment="1">
      <alignment horizontal="left" vertical="top" wrapText="1"/>
    </xf>
    <xf numFmtId="14" fontId="55" fillId="0" borderId="0" xfId="0" applyNumberFormat="1" applyFont="1" applyAlignment="1">
      <alignment horizontal="left" vertical="top" wrapText="1"/>
    </xf>
    <xf numFmtId="0" fontId="55" fillId="0" borderId="0" xfId="0" applyFont="1" applyAlignment="1">
      <alignment horizontal="left" vertical="top" wrapText="1"/>
    </xf>
    <xf numFmtId="0" fontId="63" fillId="0" borderId="0" xfId="0" applyFont="1" applyAlignment="1">
      <alignment horizontal="left" vertical="top" wrapText="1"/>
    </xf>
    <xf numFmtId="0" fontId="56" fillId="0" borderId="0" xfId="21" applyFont="1" applyAlignment="1">
      <alignment horizontal="left" vertical="top" wrapText="1"/>
    </xf>
    <xf numFmtId="20" fontId="11" fillId="0" borderId="0" xfId="0" quotePrefix="1" applyNumberFormat="1" applyFont="1" applyAlignment="1">
      <alignment horizontal="left" vertical="top" wrapText="1"/>
    </xf>
    <xf numFmtId="0" fontId="66" fillId="0" borderId="0" xfId="0" applyFont="1" applyAlignment="1">
      <alignment horizontal="center" vertical="center"/>
    </xf>
    <xf numFmtId="0" fontId="46" fillId="0" borderId="0" xfId="21" applyAlignment="1">
      <alignment horizontal="left" vertical="top" wrapText="1"/>
    </xf>
    <xf numFmtId="0" fontId="57" fillId="0" borderId="0" xfId="0" applyFont="1" applyAlignment="1">
      <alignment horizontal="left" vertical="top" wrapText="1"/>
    </xf>
    <xf numFmtId="0" fontId="54" fillId="0" borderId="0" xfId="0" applyFont="1" applyAlignment="1">
      <alignment horizontal="left" vertical="top" wrapText="1"/>
    </xf>
    <xf numFmtId="0" fontId="11" fillId="0" borderId="0" xfId="0" applyFont="1" applyAlignment="1">
      <alignment horizontal="left" vertical="top" wrapText="1"/>
    </xf>
    <xf numFmtId="0" fontId="11" fillId="0" borderId="8" xfId="0" applyFont="1" applyBorder="1" applyAlignment="1">
      <alignment horizontal="left" vertical="top" wrapText="1"/>
    </xf>
    <xf numFmtId="0" fontId="35" fillId="0" borderId="8" xfId="0" applyFont="1" applyBorder="1" applyAlignment="1">
      <alignment horizontal="left" vertical="top" wrapText="1"/>
    </xf>
    <xf numFmtId="0" fontId="0" fillId="0" borderId="0" xfId="0" applyAlignment="1">
      <alignment horizontal="left" vertical="top" wrapText="1"/>
    </xf>
    <xf numFmtId="0" fontId="39" fillId="0" borderId="8" xfId="0" applyFont="1" applyBorder="1" applyAlignment="1">
      <alignment horizontal="left" vertical="top" wrapText="1"/>
    </xf>
    <xf numFmtId="0" fontId="39" fillId="0" borderId="0" xfId="0" applyFont="1" applyAlignment="1">
      <alignment horizontal="left" vertical="top"/>
    </xf>
    <xf numFmtId="0" fontId="84" fillId="9" borderId="1" xfId="0" applyFont="1" applyFill="1" applyBorder="1" applyAlignment="1">
      <alignment horizontal="center" vertical="center"/>
    </xf>
    <xf numFmtId="0" fontId="73" fillId="0" borderId="0" xfId="0" applyFont="1" applyAlignment="1">
      <alignment horizontal="center"/>
    </xf>
    <xf numFmtId="0" fontId="84" fillId="9" borderId="2" xfId="0" applyFont="1" applyFill="1" applyBorder="1" applyAlignment="1">
      <alignment horizontal="center" vertical="center"/>
    </xf>
    <xf numFmtId="0" fontId="84" fillId="9" borderId="10" xfId="0" applyFont="1" applyFill="1" applyBorder="1" applyAlignment="1">
      <alignment horizontal="center" vertical="center"/>
    </xf>
    <xf numFmtId="0" fontId="95" fillId="25" borderId="3" xfId="0" applyFont="1" applyFill="1" applyBorder="1" applyAlignment="1">
      <alignment horizontal="center" vertical="center" wrapText="1"/>
    </xf>
    <xf numFmtId="0" fontId="95" fillId="25" borderId="5" xfId="0" applyFont="1" applyFill="1" applyBorder="1" applyAlignment="1">
      <alignment horizontal="center" vertical="center" wrapText="1"/>
    </xf>
    <xf numFmtId="0" fontId="84" fillId="9" borderId="12" xfId="0" applyFont="1" applyFill="1" applyBorder="1" applyAlignment="1">
      <alignment horizontal="center" vertical="center"/>
    </xf>
    <xf numFmtId="0" fontId="84" fillId="9" borderId="13" xfId="0" applyFont="1" applyFill="1" applyBorder="1" applyAlignment="1">
      <alignment horizontal="center" vertical="center"/>
    </xf>
    <xf numFmtId="0" fontId="84" fillId="9" borderId="6" xfId="0" applyFont="1" applyFill="1" applyBorder="1" applyAlignment="1">
      <alignment horizontal="center" vertical="center"/>
    </xf>
    <xf numFmtId="0" fontId="84" fillId="9" borderId="14" xfId="0" applyFont="1" applyFill="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9" borderId="3" xfId="0" applyFont="1" applyFill="1" applyBorder="1" applyAlignment="1">
      <alignment horizontal="center" vertical="center"/>
    </xf>
    <xf numFmtId="0" fontId="49" fillId="9" borderId="4" xfId="0" applyFont="1" applyFill="1" applyBorder="1" applyAlignment="1">
      <alignment horizontal="center" vertical="center"/>
    </xf>
    <xf numFmtId="0" fontId="49" fillId="9" borderId="5" xfId="0" applyFont="1" applyFill="1" applyBorder="1" applyAlignment="1">
      <alignment horizontal="center" vertical="center"/>
    </xf>
    <xf numFmtId="0" fontId="49" fillId="14" borderId="2" xfId="0" applyFont="1" applyFill="1" applyBorder="1" applyAlignment="1">
      <alignment horizontal="center" vertical="center" wrapText="1"/>
    </xf>
    <xf numFmtId="0" fontId="49" fillId="14" borderId="7" xfId="0" applyFont="1" applyFill="1" applyBorder="1" applyAlignment="1">
      <alignment horizontal="center" vertical="center" wrapText="1"/>
    </xf>
    <xf numFmtId="0" fontId="49" fillId="22" borderId="12" xfId="0" applyFont="1" applyFill="1" applyBorder="1" applyAlignment="1">
      <alignment horizontal="center" vertical="center" textRotation="90"/>
    </xf>
    <xf numFmtId="0" fontId="49" fillId="22" borderId="9" xfId="0" applyFont="1" applyFill="1" applyBorder="1" applyAlignment="1">
      <alignment horizontal="center" vertical="center" textRotation="90"/>
    </xf>
    <xf numFmtId="0" fontId="49" fillId="17" borderId="2" xfId="0" applyFont="1" applyFill="1" applyBorder="1" applyAlignment="1">
      <alignment horizontal="center" vertical="center" textRotation="90"/>
    </xf>
    <xf numFmtId="0" fontId="49" fillId="17" borderId="7" xfId="0" applyFont="1" applyFill="1" applyBorder="1" applyAlignment="1">
      <alignment horizontal="center" vertical="center" textRotation="90"/>
    </xf>
    <xf numFmtId="0" fontId="49" fillId="17" borderId="10" xfId="0" applyFont="1" applyFill="1" applyBorder="1" applyAlignment="1">
      <alignment horizontal="center" vertical="center" textRotation="90"/>
    </xf>
    <xf numFmtId="0" fontId="51" fillId="8" borderId="2" xfId="0" applyFont="1" applyFill="1" applyBorder="1" applyAlignment="1">
      <alignment horizontal="center" vertical="center" textRotation="90" wrapText="1"/>
    </xf>
    <xf numFmtId="0" fontId="51" fillId="8" borderId="7" xfId="0" applyFont="1" applyFill="1" applyBorder="1" applyAlignment="1">
      <alignment horizontal="center" vertical="center" textRotation="90" wrapText="1"/>
    </xf>
    <xf numFmtId="0" fontId="51" fillId="8" borderId="10" xfId="0" applyFont="1" applyFill="1" applyBorder="1" applyAlignment="1">
      <alignment horizontal="center" vertical="center" textRotation="90" wrapText="1"/>
    </xf>
    <xf numFmtId="0" fontId="49" fillId="15" borderId="2" xfId="0" applyFont="1" applyFill="1" applyBorder="1" applyAlignment="1">
      <alignment horizontal="center" vertical="center" textRotation="90"/>
    </xf>
    <xf numFmtId="0" fontId="49" fillId="15" borderId="7" xfId="0" applyFont="1" applyFill="1" applyBorder="1" applyAlignment="1">
      <alignment horizontal="center" vertical="center" textRotation="90"/>
    </xf>
    <xf numFmtId="0" fontId="49" fillId="15" borderId="10" xfId="0" applyFont="1" applyFill="1" applyBorder="1" applyAlignment="1">
      <alignment horizontal="center" vertical="center" textRotation="90"/>
    </xf>
    <xf numFmtId="0" fontId="49" fillId="16" borderId="2" xfId="0" applyFont="1" applyFill="1" applyBorder="1" applyAlignment="1">
      <alignment horizontal="center" vertical="center" textRotation="90"/>
    </xf>
    <xf numFmtId="0" fontId="49" fillId="16" borderId="7" xfId="0" applyFont="1" applyFill="1" applyBorder="1" applyAlignment="1">
      <alignment horizontal="center" vertical="center" textRotation="90"/>
    </xf>
    <xf numFmtId="0" fontId="49" fillId="16" borderId="10" xfId="0" applyFont="1" applyFill="1" applyBorder="1" applyAlignment="1">
      <alignment horizontal="center" vertical="center" textRotation="90"/>
    </xf>
    <xf numFmtId="0" fontId="75" fillId="9" borderId="7" xfId="0" applyFont="1" applyFill="1" applyBorder="1" applyAlignment="1">
      <alignment horizontal="center" vertical="center"/>
    </xf>
    <xf numFmtId="0" fontId="75" fillId="9" borderId="10" xfId="0" applyFont="1" applyFill="1" applyBorder="1" applyAlignment="1">
      <alignment horizontal="center" vertical="center"/>
    </xf>
    <xf numFmtId="0" fontId="49" fillId="9" borderId="17" xfId="0" applyFont="1" applyFill="1" applyBorder="1" applyAlignment="1">
      <alignment horizontal="center" vertical="center"/>
    </xf>
    <xf numFmtId="0" fontId="49" fillId="9" borderId="14" xfId="0" applyFont="1" applyFill="1" applyBorder="1" applyAlignment="1">
      <alignment horizontal="center" vertical="center"/>
    </xf>
    <xf numFmtId="0" fontId="94" fillId="9" borderId="0" xfId="0" applyFont="1" applyFill="1" applyAlignment="1">
      <alignment horizontal="center" vertical="center" wrapText="1"/>
    </xf>
    <xf numFmtId="0" fontId="94" fillId="9" borderId="17" xfId="0" applyFont="1" applyFill="1" applyBorder="1" applyAlignment="1">
      <alignment horizontal="center" vertical="center" wrapText="1"/>
    </xf>
    <xf numFmtId="0" fontId="49" fillId="0" borderId="5" xfId="0" applyFont="1" applyBorder="1" applyAlignment="1">
      <alignment horizontal="center" vertical="center"/>
    </xf>
    <xf numFmtId="0" fontId="49" fillId="18" borderId="2" xfId="0" applyFont="1" applyFill="1" applyBorder="1" applyAlignment="1">
      <alignment horizontal="center" vertical="center" textRotation="90"/>
    </xf>
    <xf numFmtId="0" fontId="49" fillId="18" borderId="7" xfId="0" applyFont="1" applyFill="1" applyBorder="1" applyAlignment="1">
      <alignment horizontal="center" vertical="center" textRotation="90"/>
    </xf>
    <xf numFmtId="0" fontId="49" fillId="8" borderId="2"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10" xfId="0" applyFont="1" applyFill="1" applyBorder="1" applyAlignment="1">
      <alignment horizontal="center" vertical="center" wrapText="1"/>
    </xf>
    <xf numFmtId="0" fontId="0" fillId="12" borderId="2" xfId="0" applyFill="1" applyBorder="1" applyAlignment="1">
      <alignment horizontal="left" vertical="top" wrapText="1"/>
    </xf>
    <xf numFmtId="0" fontId="0" fillId="12" borderId="7" xfId="0" applyFill="1" applyBorder="1" applyAlignment="1">
      <alignment horizontal="left" vertical="top" wrapText="1"/>
    </xf>
    <xf numFmtId="0" fontId="0" fillId="12" borderId="10" xfId="0" applyFill="1" applyBorder="1" applyAlignment="1">
      <alignment horizontal="left" vertical="top" wrapText="1"/>
    </xf>
    <xf numFmtId="0" fontId="74" fillId="3" borderId="9" xfId="0" applyFont="1" applyFill="1" applyBorder="1" applyAlignment="1">
      <alignment horizontal="center" vertical="top" wrapText="1"/>
    </xf>
    <xf numFmtId="0" fontId="74" fillId="3" borderId="0" xfId="0" applyFont="1" applyFill="1" applyAlignment="1">
      <alignment horizontal="center" vertical="top" wrapText="1"/>
    </xf>
    <xf numFmtId="0" fontId="74" fillId="3" borderId="17" xfId="0" applyFont="1" applyFill="1" applyBorder="1" applyAlignment="1">
      <alignment horizontal="center" vertical="top" wrapText="1"/>
    </xf>
    <xf numFmtId="0" fontId="80" fillId="9" borderId="9" xfId="0" applyFont="1" applyFill="1" applyBorder="1" applyAlignment="1">
      <alignment horizontal="center" vertical="center" wrapText="1"/>
    </xf>
    <xf numFmtId="0" fontId="80" fillId="9" borderId="0" xfId="0" applyFont="1" applyFill="1" applyAlignment="1">
      <alignment horizontal="center" vertical="center" wrapText="1"/>
    </xf>
    <xf numFmtId="0" fontId="80" fillId="9" borderId="6" xfId="0" applyFont="1" applyFill="1" applyBorder="1" applyAlignment="1">
      <alignment horizontal="center" vertical="center" wrapText="1"/>
    </xf>
    <xf numFmtId="0" fontId="80" fillId="9" borderId="8" xfId="0" applyFont="1" applyFill="1" applyBorder="1" applyAlignment="1">
      <alignment horizontal="center" vertical="center" wrapText="1"/>
    </xf>
    <xf numFmtId="0" fontId="73" fillId="4" borderId="3" xfId="0" applyFont="1" applyFill="1" applyBorder="1" applyAlignment="1">
      <alignment horizontal="center" vertical="center" wrapText="1"/>
    </xf>
    <xf numFmtId="0" fontId="73" fillId="4" borderId="4" xfId="0" applyFont="1" applyFill="1" applyBorder="1" applyAlignment="1">
      <alignment horizontal="center" vertical="center" wrapText="1"/>
    </xf>
    <xf numFmtId="0" fontId="73" fillId="4" borderId="5" xfId="0" applyFont="1" applyFill="1" applyBorder="1" applyAlignment="1">
      <alignment horizontal="center" vertical="center" wrapText="1"/>
    </xf>
    <xf numFmtId="0" fontId="0" fillId="21" borderId="2" xfId="0" applyFill="1" applyBorder="1" applyAlignment="1">
      <alignment horizontal="left" vertical="top" wrapText="1"/>
    </xf>
    <xf numFmtId="0" fontId="0" fillId="21" borderId="7" xfId="0" applyFill="1" applyBorder="1" applyAlignment="1">
      <alignment horizontal="left" vertical="top" wrapText="1"/>
    </xf>
    <xf numFmtId="0" fontId="0" fillId="21" borderId="10" xfId="0" applyFill="1" applyBorder="1" applyAlignment="1">
      <alignment horizontal="left" vertical="top" wrapText="1"/>
    </xf>
    <xf numFmtId="0" fontId="79" fillId="10" borderId="1" xfId="0" applyFont="1" applyFill="1" applyBorder="1" applyAlignment="1">
      <alignment horizontal="center" vertical="center"/>
    </xf>
    <xf numFmtId="0" fontId="58" fillId="0" borderId="0" xfId="0" applyFont="1" applyAlignment="1">
      <alignment horizontal="center" vertical="top"/>
    </xf>
    <xf numFmtId="0" fontId="58" fillId="0" borderId="8" xfId="0" applyFont="1" applyBorder="1" applyAlignment="1">
      <alignment horizontal="center" vertical="top"/>
    </xf>
    <xf numFmtId="0" fontId="49" fillId="9" borderId="3" xfId="0" applyFont="1" applyFill="1" applyBorder="1" applyAlignment="1">
      <alignment horizontal="center" vertical="top"/>
    </xf>
    <xf numFmtId="0" fontId="49" fillId="9" borderId="4" xfId="0" applyFont="1" applyFill="1" applyBorder="1" applyAlignment="1">
      <alignment horizontal="center" vertical="top"/>
    </xf>
    <xf numFmtId="0" fontId="49" fillId="9" borderId="5" xfId="0" applyFont="1" applyFill="1" applyBorder="1" applyAlignment="1">
      <alignment horizontal="center" vertical="top"/>
    </xf>
    <xf numFmtId="0" fontId="49" fillId="23" borderId="1" xfId="0" applyFont="1" applyFill="1" applyBorder="1" applyAlignment="1">
      <alignment horizontal="center" vertical="top"/>
    </xf>
    <xf numFmtId="0" fontId="49" fillId="21" borderId="1" xfId="0" applyFont="1" applyFill="1" applyBorder="1" applyAlignment="1">
      <alignment horizontal="center" vertical="top"/>
    </xf>
    <xf numFmtId="0" fontId="49" fillId="23" borderId="12" xfId="0" applyFont="1" applyFill="1" applyBorder="1" applyAlignment="1">
      <alignment horizontal="center" vertical="top"/>
    </xf>
    <xf numFmtId="0" fontId="49" fillId="23" borderId="11" xfId="0" applyFont="1" applyFill="1" applyBorder="1" applyAlignment="1">
      <alignment horizontal="center" vertical="top"/>
    </xf>
    <xf numFmtId="0" fontId="49" fillId="23" borderId="13" xfId="0" applyFont="1" applyFill="1" applyBorder="1" applyAlignment="1">
      <alignment horizontal="center" vertical="top"/>
    </xf>
    <xf numFmtId="0" fontId="79" fillId="10" borderId="2" xfId="0" applyFont="1" applyFill="1" applyBorder="1" applyAlignment="1">
      <alignment horizontal="center" vertical="center"/>
    </xf>
    <xf numFmtId="0" fontId="79" fillId="10" borderId="10" xfId="0" applyFont="1" applyFill="1" applyBorder="1" applyAlignment="1">
      <alignment horizontal="center" vertical="center"/>
    </xf>
    <xf numFmtId="0" fontId="49" fillId="9" borderId="1" xfId="0" applyFont="1" applyFill="1" applyBorder="1" applyAlignment="1">
      <alignment horizontal="center" vertical="center"/>
    </xf>
    <xf numFmtId="0" fontId="49" fillId="9" borderId="1" xfId="0" applyFont="1" applyFill="1" applyBorder="1" applyAlignment="1">
      <alignment horizontal="center" vertical="center" wrapText="1"/>
    </xf>
    <xf numFmtId="0" fontId="49" fillId="9" borderId="2" xfId="0" applyFont="1" applyFill="1" applyBorder="1" applyAlignment="1">
      <alignment horizontal="center" vertical="center"/>
    </xf>
    <xf numFmtId="0" fontId="49" fillId="9" borderId="7" xfId="0" applyFont="1" applyFill="1" applyBorder="1" applyAlignment="1">
      <alignment horizontal="center" vertical="center"/>
    </xf>
    <xf numFmtId="0" fontId="49" fillId="9" borderId="10" xfId="0" applyFont="1" applyFill="1" applyBorder="1" applyAlignment="1">
      <alignment horizontal="center" vertical="center"/>
    </xf>
    <xf numFmtId="0" fontId="49" fillId="12" borderId="12" xfId="0" applyFont="1" applyFill="1" applyBorder="1" applyAlignment="1">
      <alignment horizontal="center" vertical="center"/>
    </xf>
    <xf numFmtId="0" fontId="49" fillId="12" borderId="11" xfId="0" applyFont="1" applyFill="1" applyBorder="1" applyAlignment="1">
      <alignment horizontal="center" vertical="center"/>
    </xf>
    <xf numFmtId="0" fontId="49" fillId="12" borderId="13" xfId="0" applyFont="1" applyFill="1" applyBorder="1" applyAlignment="1">
      <alignment horizontal="center" vertical="center"/>
    </xf>
    <xf numFmtId="0" fontId="49" fillId="11" borderId="12" xfId="0" applyFont="1" applyFill="1" applyBorder="1" applyAlignment="1">
      <alignment horizontal="center" vertical="center"/>
    </xf>
    <xf numFmtId="0" fontId="49" fillId="11" borderId="11" xfId="0" applyFont="1" applyFill="1" applyBorder="1" applyAlignment="1">
      <alignment horizontal="center" vertical="center"/>
    </xf>
    <xf numFmtId="0" fontId="49" fillId="11" borderId="13" xfId="0" applyFont="1" applyFill="1" applyBorder="1" applyAlignment="1">
      <alignment horizontal="center" vertical="center"/>
    </xf>
    <xf numFmtId="0" fontId="58" fillId="0" borderId="0" xfId="0" applyFont="1" applyAlignment="1">
      <alignment horizontal="center" vertical="center" wrapText="1"/>
    </xf>
    <xf numFmtId="0" fontId="72" fillId="0" borderId="8" xfId="0" applyFont="1" applyBorder="1" applyAlignment="1">
      <alignment horizontal="center" vertical="center" wrapText="1"/>
    </xf>
    <xf numFmtId="0" fontId="49" fillId="9" borderId="3" xfId="0" applyFont="1" applyFill="1" applyBorder="1" applyAlignment="1">
      <alignment horizontal="center" vertical="center" wrapText="1"/>
    </xf>
    <xf numFmtId="0" fontId="49" fillId="9" borderId="5" xfId="0" applyFont="1" applyFill="1" applyBorder="1" applyAlignment="1">
      <alignment horizontal="center" vertical="center" wrapText="1"/>
    </xf>
    <xf numFmtId="0" fontId="49" fillId="9" borderId="12" xfId="0" applyFont="1" applyFill="1" applyBorder="1" applyAlignment="1">
      <alignment horizontal="center" vertical="center" wrapText="1"/>
    </xf>
    <xf numFmtId="0" fontId="49" fillId="9" borderId="13" xfId="0" applyFont="1" applyFill="1" applyBorder="1" applyAlignment="1">
      <alignment horizontal="center" vertical="center" wrapText="1"/>
    </xf>
    <xf numFmtId="0" fontId="49" fillId="9" borderId="6" xfId="0" applyFont="1" applyFill="1" applyBorder="1" applyAlignment="1">
      <alignment horizontal="center" vertical="center" wrapText="1"/>
    </xf>
    <xf numFmtId="0" fontId="49" fillId="9" borderId="14" xfId="0" applyFont="1" applyFill="1" applyBorder="1" applyAlignment="1">
      <alignment horizontal="center" vertical="center" wrapText="1"/>
    </xf>
    <xf numFmtId="0" fontId="49" fillId="4" borderId="9" xfId="0" applyFont="1" applyFill="1" applyBorder="1" applyAlignment="1">
      <alignment horizontal="center" vertical="center"/>
    </xf>
    <xf numFmtId="0" fontId="49" fillId="4" borderId="0" xfId="0" applyFont="1" applyFill="1" applyAlignment="1">
      <alignment horizontal="center" vertical="center"/>
    </xf>
    <xf numFmtId="0" fontId="58" fillId="0" borderId="0" xfId="0" applyFont="1" applyAlignment="1">
      <alignment horizontal="center" vertical="center"/>
    </xf>
    <xf numFmtId="0" fontId="58" fillId="0" borderId="8" xfId="0" applyFont="1" applyBorder="1" applyAlignment="1">
      <alignment horizontal="center" vertical="center"/>
    </xf>
    <xf numFmtId="0" fontId="49" fillId="9" borderId="2" xfId="0" applyFont="1" applyFill="1" applyBorder="1" applyAlignment="1">
      <alignment horizontal="center" vertical="center" wrapText="1"/>
    </xf>
    <xf numFmtId="0" fontId="49" fillId="9" borderId="7" xfId="0" applyFont="1" applyFill="1" applyBorder="1" applyAlignment="1">
      <alignment horizontal="center" vertical="center" wrapText="1"/>
    </xf>
    <xf numFmtId="0" fontId="49" fillId="9" borderId="11" xfId="0" applyFont="1" applyFill="1" applyBorder="1" applyAlignment="1">
      <alignment horizontal="center" vertical="center" wrapText="1"/>
    </xf>
    <xf numFmtId="0" fontId="49" fillId="9" borderId="9" xfId="0" applyFont="1" applyFill="1" applyBorder="1" applyAlignment="1">
      <alignment horizontal="center" vertical="center" wrapText="1"/>
    </xf>
    <xf numFmtId="0" fontId="49" fillId="9" borderId="0" xfId="0" applyFont="1" applyFill="1" applyAlignment="1">
      <alignment horizontal="center" vertical="center" wrapText="1"/>
    </xf>
    <xf numFmtId="0" fontId="49" fillId="0" borderId="8" xfId="0" applyFont="1" applyBorder="1" applyAlignment="1">
      <alignment horizontal="left" vertical="center" wrapText="1"/>
    </xf>
    <xf numFmtId="0" fontId="49" fillId="0" borderId="12"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6" xfId="0" applyFont="1" applyBorder="1" applyAlignment="1">
      <alignment horizontal="center" vertical="center" wrapText="1"/>
    </xf>
    <xf numFmtId="0" fontId="49" fillId="12" borderId="3" xfId="0" applyFont="1" applyFill="1" applyBorder="1" applyAlignment="1">
      <alignment horizontal="center" vertical="center" wrapText="1"/>
    </xf>
    <xf numFmtId="0" fontId="49" fillId="12" borderId="4" xfId="0" applyFont="1" applyFill="1" applyBorder="1" applyAlignment="1">
      <alignment horizontal="center" vertical="center" wrapText="1"/>
    </xf>
    <xf numFmtId="0" fontId="49" fillId="12" borderId="5" xfId="0" applyFont="1" applyFill="1" applyBorder="1" applyAlignment="1">
      <alignment horizontal="center" vertical="center" wrapText="1"/>
    </xf>
    <xf numFmtId="0" fontId="49" fillId="0" borderId="0" xfId="0" applyFont="1" applyAlignment="1">
      <alignment horizontal="center" vertical="center"/>
    </xf>
    <xf numFmtId="0" fontId="78" fillId="30" borderId="3" xfId="0" applyFont="1" applyFill="1" applyBorder="1" applyAlignment="1">
      <alignment horizontal="center" vertical="center"/>
    </xf>
    <xf numFmtId="0" fontId="78" fillId="30" borderId="5" xfId="0" applyFont="1" applyFill="1" applyBorder="1" applyAlignment="1">
      <alignment horizontal="center" vertical="center"/>
    </xf>
    <xf numFmtId="0" fontId="75" fillId="8" borderId="1" xfId="0" applyFont="1" applyFill="1" applyBorder="1" applyAlignment="1">
      <alignment horizontal="center" vertical="center"/>
    </xf>
    <xf numFmtId="0" fontId="49" fillId="0" borderId="0" xfId="0" applyFont="1" applyAlignment="1">
      <alignment horizontal="center" vertical="center" wrapText="1"/>
    </xf>
    <xf numFmtId="0" fontId="76" fillId="9" borderId="1" xfId="0" applyFont="1" applyFill="1" applyBorder="1" applyAlignment="1">
      <alignment horizontal="center" vertical="center" wrapText="1"/>
    </xf>
    <xf numFmtId="0" fontId="75" fillId="0" borderId="0" xfId="0" applyFont="1" applyAlignment="1">
      <alignment horizontal="center" vertical="center"/>
    </xf>
    <xf numFmtId="0" fontId="75" fillId="8" borderId="3" xfId="0" applyFont="1" applyFill="1" applyBorder="1" applyAlignment="1">
      <alignment horizontal="center" vertical="center"/>
    </xf>
    <xf numFmtId="0" fontId="61" fillId="12" borderId="3" xfId="0" applyFont="1" applyFill="1" applyBorder="1" applyAlignment="1">
      <alignment horizontal="center" vertical="center" wrapText="1"/>
    </xf>
    <xf numFmtId="0" fontId="61" fillId="12" borderId="4" xfId="0" applyFont="1" applyFill="1" applyBorder="1" applyAlignment="1">
      <alignment horizontal="center" vertical="center" wrapText="1"/>
    </xf>
    <xf numFmtId="0" fontId="61" fillId="12" borderId="5" xfId="0" applyFont="1" applyFill="1" applyBorder="1" applyAlignment="1">
      <alignment horizontal="center" vertical="center" wrapText="1"/>
    </xf>
    <xf numFmtId="0" fontId="58" fillId="0" borderId="0" xfId="0" applyFont="1" applyAlignment="1">
      <alignment horizontal="center"/>
    </xf>
    <xf numFmtId="0" fontId="58" fillId="0" borderId="8" xfId="0" applyFont="1" applyBorder="1" applyAlignment="1">
      <alignment horizontal="center"/>
    </xf>
    <xf numFmtId="0" fontId="49" fillId="29" borderId="11" xfId="0" applyFont="1" applyFill="1" applyBorder="1" applyAlignment="1">
      <alignment horizontal="center" vertical="center"/>
    </xf>
    <xf numFmtId="0" fontId="49" fillId="8" borderId="1" xfId="0" applyFont="1" applyFill="1" applyBorder="1" applyAlignment="1">
      <alignment horizontal="center" vertical="center" wrapText="1" readingOrder="1"/>
    </xf>
    <xf numFmtId="0" fontId="49" fillId="13" borderId="5" xfId="0" applyFont="1" applyFill="1" applyBorder="1" applyAlignment="1">
      <alignment horizontal="center" vertical="center" wrapText="1" readingOrder="1"/>
    </xf>
    <xf numFmtId="0" fontId="49" fillId="13" borderId="1" xfId="0" applyFont="1" applyFill="1" applyBorder="1" applyAlignment="1">
      <alignment horizontal="center" vertical="center" wrapText="1" readingOrder="1"/>
    </xf>
    <xf numFmtId="0" fontId="49" fillId="29" borderId="0" xfId="0" applyFont="1" applyFill="1" applyAlignment="1">
      <alignment horizontal="center" vertical="center"/>
    </xf>
    <xf numFmtId="0" fontId="49" fillId="13" borderId="3" xfId="0" applyFont="1" applyFill="1" applyBorder="1" applyAlignment="1">
      <alignment horizontal="center" vertical="center" wrapText="1" readingOrder="1"/>
    </xf>
    <xf numFmtId="0" fontId="49" fillId="8" borderId="3" xfId="0" applyFont="1" applyFill="1" applyBorder="1" applyAlignment="1">
      <alignment horizontal="center" vertical="center" wrapText="1" readingOrder="1"/>
    </xf>
    <xf numFmtId="0" fontId="49" fillId="8" borderId="5" xfId="0" applyFont="1" applyFill="1" applyBorder="1" applyAlignment="1">
      <alignment horizontal="center" vertical="center" wrapText="1" readingOrder="1"/>
    </xf>
    <xf numFmtId="0" fontId="49" fillId="12" borderId="1" xfId="0" applyFont="1" applyFill="1" applyBorder="1" applyAlignment="1">
      <alignment horizontal="center" vertical="top" wrapText="1"/>
    </xf>
    <xf numFmtId="0" fontId="49" fillId="12" borderId="3" xfId="0" applyFont="1" applyFill="1" applyBorder="1" applyAlignment="1">
      <alignment horizontal="center" vertical="top" wrapText="1"/>
    </xf>
    <xf numFmtId="0" fontId="49" fillId="12" borderId="5" xfId="0" applyFont="1" applyFill="1" applyBorder="1" applyAlignment="1">
      <alignment horizontal="center" vertical="top" wrapText="1"/>
    </xf>
    <xf numFmtId="0" fontId="84" fillId="0" borderId="0" xfId="0" applyFont="1" applyAlignment="1">
      <alignment horizontal="center" vertical="top" wrapText="1"/>
    </xf>
    <xf numFmtId="0" fontId="83" fillId="0" borderId="8" xfId="0" applyFont="1" applyBorder="1" applyAlignment="1">
      <alignment horizontal="center" vertical="top" wrapText="1"/>
    </xf>
    <xf numFmtId="0" fontId="8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49" fillId="0" borderId="3" xfId="0" applyFont="1" applyBorder="1" applyAlignment="1">
      <alignment horizontal="left" vertical="top" wrapText="1"/>
    </xf>
    <xf numFmtId="0" fontId="49" fillId="0" borderId="5" xfId="0" applyFont="1" applyBorder="1" applyAlignment="1">
      <alignment horizontal="left" vertical="top" wrapText="1"/>
    </xf>
    <xf numFmtId="0" fontId="49" fillId="0" borderId="1" xfId="0"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2" fillId="0" borderId="5" xfId="0" applyFont="1" applyBorder="1" applyAlignment="1">
      <alignment horizontal="left" vertical="top" wrapText="1"/>
    </xf>
    <xf numFmtId="0" fontId="12" fillId="0" borderId="1" xfId="0" applyFont="1" applyBorder="1" applyAlignment="1">
      <alignment horizontal="left" vertical="top" wrapText="1"/>
    </xf>
    <xf numFmtId="0" fontId="12" fillId="0" borderId="4" xfId="0" applyFont="1" applyBorder="1" applyAlignment="1">
      <alignment horizontal="left" vertical="top" wrapText="1"/>
    </xf>
    <xf numFmtId="0" fontId="86" fillId="0" borderId="0" xfId="0" applyFont="1" applyAlignment="1">
      <alignment horizontal="left" vertical="top" wrapText="1"/>
    </xf>
    <xf numFmtId="0" fontId="13" fillId="0" borderId="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12" fillId="0" borderId="0" xfId="0" applyFont="1" applyAlignment="1">
      <alignment horizontal="left" vertical="top" wrapText="1"/>
    </xf>
    <xf numFmtId="0" fontId="13" fillId="0" borderId="0" xfId="0" applyFont="1" applyAlignment="1">
      <alignment horizontal="left" vertical="top" wrapText="1"/>
    </xf>
    <xf numFmtId="0" fontId="49" fillId="9" borderId="10" xfId="1" applyFont="1" applyFill="1" applyBorder="1" applyAlignment="1">
      <alignment horizontal="left" vertical="center" wrapText="1"/>
    </xf>
    <xf numFmtId="0" fontId="62" fillId="24" borderId="6" xfId="1" applyFont="1" applyFill="1" applyBorder="1" applyAlignment="1">
      <alignment horizontal="center" vertical="center" wrapText="1"/>
    </xf>
    <xf numFmtId="0" fontId="62" fillId="24" borderId="8" xfId="1" applyFont="1" applyFill="1" applyBorder="1" applyAlignment="1">
      <alignment horizontal="center" vertical="center" wrapText="1"/>
    </xf>
    <xf numFmtId="0" fontId="62" fillId="24" borderId="14" xfId="1" applyFont="1" applyFill="1" applyBorder="1" applyAlignment="1">
      <alignment horizontal="center" vertical="center" wrapText="1"/>
    </xf>
    <xf numFmtId="0" fontId="31" fillId="20" borderId="9"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cellXfs>
  <cellStyles count="27">
    <cellStyle name="Hyperlink" xfId="21" builtinId="8"/>
    <cellStyle name="Normal" xfId="0" builtinId="0"/>
    <cellStyle name="Normal 10" xfId="2" xr:uid="{00000000-0005-0000-0000-000002000000}"/>
    <cellStyle name="Normal 10 2" xfId="3" xr:uid="{00000000-0005-0000-0000-000003000000}"/>
    <cellStyle name="Normal 11" xfId="4" xr:uid="{00000000-0005-0000-0000-000004000000}"/>
    <cellStyle name="Normal 12" xfId="5" xr:uid="{00000000-0005-0000-0000-000005000000}"/>
    <cellStyle name="Normal 13" xfId="6" xr:uid="{00000000-0005-0000-0000-000006000000}"/>
    <cellStyle name="Normal 2" xfId="7" xr:uid="{00000000-0005-0000-0000-000007000000}"/>
    <cellStyle name="Normal 2 2" xfId="8" xr:uid="{00000000-0005-0000-0000-000008000000}"/>
    <cellStyle name="Normal 2 3" xfId="22" xr:uid="{00000000-0005-0000-0000-000009000000}"/>
    <cellStyle name="Normal 2 3 2" xfId="23" xr:uid="{00000000-0005-0000-0000-00000A000000}"/>
    <cellStyle name="Normal 3" xfId="9" xr:uid="{00000000-0005-0000-0000-00000B000000}"/>
    <cellStyle name="Normal 3 2" xfId="24" xr:uid="{00000000-0005-0000-0000-00000C000000}"/>
    <cellStyle name="Normal 4" xfId="10" xr:uid="{00000000-0005-0000-0000-00000D000000}"/>
    <cellStyle name="Normal 5" xfId="11" xr:uid="{00000000-0005-0000-0000-00000E000000}"/>
    <cellStyle name="Normal 5 2" xfId="12" xr:uid="{00000000-0005-0000-0000-00000F000000}"/>
    <cellStyle name="Normal 6" xfId="13" xr:uid="{00000000-0005-0000-0000-000010000000}"/>
    <cellStyle name="Normal 6 2" xfId="14" xr:uid="{00000000-0005-0000-0000-000011000000}"/>
    <cellStyle name="Normal 6 2 2" xfId="15" xr:uid="{00000000-0005-0000-0000-000012000000}"/>
    <cellStyle name="Normal 6 3" xfId="16" xr:uid="{00000000-0005-0000-0000-000013000000}"/>
    <cellStyle name="Normal 7" xfId="17" xr:uid="{00000000-0005-0000-0000-000014000000}"/>
    <cellStyle name="Normal 7 2" xfId="18" xr:uid="{00000000-0005-0000-0000-000015000000}"/>
    <cellStyle name="Normal 8" xfId="1" xr:uid="{00000000-0005-0000-0000-000016000000}"/>
    <cellStyle name="Normal 8 2 2" xfId="25" xr:uid="{00000000-0005-0000-0000-000017000000}"/>
    <cellStyle name="Normal 9" xfId="19" xr:uid="{00000000-0005-0000-0000-000018000000}"/>
    <cellStyle name="Normal 9 2" xfId="20" xr:uid="{00000000-0005-0000-0000-000019000000}"/>
    <cellStyle name="Percent" xfId="26" builtinId="5"/>
  </cellStyles>
  <dxfs count="0"/>
  <tableStyles count="0" defaultTableStyle="TableStyleMedium9" defaultPivotStyle="PivotStyleLight16"/>
  <colors>
    <mruColors>
      <color rgb="FF006600"/>
      <color rgb="FF66FFFF"/>
      <color rgb="FFFF66FF"/>
      <color rgb="FFCCFF33"/>
      <color rgb="FF3333FF"/>
      <color rgb="FFCC3300"/>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4641259371874443E-3"/>
          <c:y val="2.4055889963564708E-2"/>
          <c:w val="0.97268301117350264"/>
          <c:h val="0.6781384330327358"/>
        </c:manualLayout>
      </c:layout>
      <c:pie3DChart>
        <c:varyColors val="0"/>
        <c:ser>
          <c:idx val="0"/>
          <c:order val="0"/>
          <c:spPr>
            <a:solidFill>
              <a:schemeClr val="accent2"/>
            </a:solidFill>
            <a:ln w="25400">
              <a:solidFill>
                <a:schemeClr val="lt1"/>
              </a:solidFill>
            </a:ln>
            <a:effectLst/>
            <a:sp3d contourW="25400">
              <a:contourClr>
                <a:schemeClr val="lt1"/>
              </a:contourClr>
            </a:sp3d>
          </c:spPr>
          <c:dPt>
            <c:idx val="1"/>
            <c:bubble3D val="0"/>
            <c:spPr>
              <a:solidFill>
                <a:srgbClr val="3333FF"/>
              </a:solidFill>
              <a:ln w="25400">
                <a:solidFill>
                  <a:schemeClr val="lt1"/>
                </a:solidFill>
              </a:ln>
              <a:effectLst/>
              <a:sp3d contourW="25400">
                <a:contourClr>
                  <a:schemeClr val="lt1"/>
                </a:contourClr>
              </a:sp3d>
            </c:spPr>
            <c:extLst>
              <c:ext xmlns:c16="http://schemas.microsoft.com/office/drawing/2014/chart" uri="{C3380CC4-5D6E-409C-BE32-E72D297353CC}">
                <c16:uniqueId val="{00000003-1D05-43AA-B4F6-7457C0EC59E6}"/>
              </c:ext>
            </c:extLst>
          </c:dPt>
          <c:cat>
            <c:strRef>
              <c:f>'H. Peta Distribusi MK'!$K$38:$K$40</c:f>
              <c:strCache>
                <c:ptCount val="2"/>
                <c:pt idx="0">
                  <c:v>Institusional</c:v>
                </c:pt>
                <c:pt idx="1">
                  <c:v>Profesi/keilmuan</c:v>
                </c:pt>
              </c:strCache>
            </c:strRef>
          </c:cat>
          <c:val>
            <c:numRef>
              <c:f>'H. Peta Distribusi MK'!$L$38:$L$40</c:f>
              <c:numCache>
                <c:formatCode>0</c:formatCode>
                <c:ptCount val="3"/>
                <c:pt idx="0">
                  <c:v>13.698630136986301</c:v>
                </c:pt>
                <c:pt idx="1">
                  <c:v>86.301369863013704</c:v>
                </c:pt>
              </c:numCache>
            </c:numRef>
          </c:val>
          <c:extLst>
            <c:ext xmlns:c16="http://schemas.microsoft.com/office/drawing/2014/chart" uri="{C3380CC4-5D6E-409C-BE32-E72D297353CC}">
              <c16:uniqueId val="{00000000-0DD6-4BD9-A8E9-E545AFA8101F}"/>
            </c:ext>
          </c:extLst>
        </c:ser>
        <c:dLbls>
          <c:showLegendKey val="0"/>
          <c:showVal val="0"/>
          <c:showCatName val="0"/>
          <c:showSerName val="0"/>
          <c:showPercent val="0"/>
          <c:showBubbleSize val="0"/>
          <c:showLeaderLines val="0"/>
        </c:dLbls>
      </c:pie3DChart>
      <c:spPr>
        <a:noFill/>
        <a:ln>
          <a:noFill/>
        </a:ln>
        <a:effectLst>
          <a:outerShdw blurRad="50800" dist="50800" sx="1000" sy="1000" algn="ctr" rotWithShape="0">
            <a:srgbClr val="000000"/>
          </a:outerShdw>
        </a:effectLst>
      </c:spPr>
    </c:plotArea>
    <c:legend>
      <c:legendPos val="b"/>
      <c:legendEntry>
        <c:idx val="0"/>
        <c:txPr>
          <a:bodyPr rot="0" spcFirstLastPara="1" vertOverflow="ellipsis" vert="horz" wrap="square" anchor="ctr" anchorCtr="1"/>
          <a:lstStyle/>
          <a:p>
            <a:pPr>
              <a:defRPr sz="900" b="0" i="0" u="none" strike="noStrike" kern="1200" baseline="0">
                <a:solidFill>
                  <a:schemeClr val="tx2">
                    <a:lumMod val="60000"/>
                    <a:lumOff val="40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rgbClr val="CC3300"/>
                </a:solidFill>
                <a:latin typeface="+mn-lt"/>
                <a:ea typeface="+mn-ea"/>
                <a:cs typeface="+mn-cs"/>
              </a:defRPr>
            </a:pPr>
            <a:endParaRPr lang="en-US"/>
          </a:p>
        </c:txPr>
      </c:legendEntry>
      <c:legendEntry>
        <c:idx val="2"/>
        <c:txPr>
          <a:bodyPr rot="0" spcFirstLastPara="1" vertOverflow="ellipsis" vert="horz" wrap="square" anchor="ctr" anchorCtr="1"/>
          <a:lstStyle/>
          <a:p>
            <a:pPr>
              <a:defRPr sz="900" b="0" i="0" u="none" strike="noStrike" kern="1200" baseline="0">
                <a:solidFill>
                  <a:srgbClr val="00B050"/>
                </a:solidFill>
                <a:latin typeface="+mn-lt"/>
                <a:ea typeface="+mn-ea"/>
                <a:cs typeface="+mn-cs"/>
              </a:defRPr>
            </a:pPr>
            <a:endParaRPr lang="en-US"/>
          </a:p>
        </c:txPr>
      </c:legendEntry>
      <c:layout>
        <c:manualLayout>
          <c:xMode val="edge"/>
          <c:yMode val="edge"/>
          <c:x val="4.9999928301637887E-2"/>
          <c:y val="0.747863509303617"/>
          <c:w val="0.9"/>
          <c:h val="0.248620668853797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IDENTITAS PRODI-Forlap Dikti'!A1"/><Relationship Id="rId13" Type="http://schemas.openxmlformats.org/officeDocument/2006/relationships/hyperlink" Target="#'D. Membentuk SKS &amp; MK'!A1"/><Relationship Id="rId3" Type="http://schemas.openxmlformats.org/officeDocument/2006/relationships/hyperlink" Target="#'F. Peta wajib &amp; pilihan'!A1"/><Relationship Id="rId7" Type="http://schemas.openxmlformats.org/officeDocument/2006/relationships/hyperlink" Target="#'Bhs Arab'!A1"/><Relationship Id="rId12" Type="http://schemas.openxmlformats.org/officeDocument/2006/relationships/hyperlink" Target="#'C. CP'!A1"/><Relationship Id="rId2" Type="http://schemas.openxmlformats.org/officeDocument/2006/relationships/hyperlink" Target="#'Rumpun Ilmu-EDIT'!A1"/><Relationship Id="rId1" Type="http://schemas.openxmlformats.org/officeDocument/2006/relationships/hyperlink" Target="#'E. Koneksi antar Unsur dlm MK'!A1"/><Relationship Id="rId6" Type="http://schemas.openxmlformats.org/officeDocument/2006/relationships/hyperlink" Target="#'I. Daftar Sebaran'!A1"/><Relationship Id="rId11" Type="http://schemas.openxmlformats.org/officeDocument/2006/relationships/hyperlink" Target="#'B. Profil'!A1"/><Relationship Id="rId5" Type="http://schemas.openxmlformats.org/officeDocument/2006/relationships/hyperlink" Target="#'H. Peta Distribusi MK'!A1"/><Relationship Id="rId10" Type="http://schemas.openxmlformats.org/officeDocument/2006/relationships/hyperlink" Target="#'A. Visi Misi'!A1"/><Relationship Id="rId4" Type="http://schemas.openxmlformats.org/officeDocument/2006/relationships/hyperlink" Target="#'G. Proporsi'!A1"/><Relationship Id="rId9" Type="http://schemas.openxmlformats.org/officeDocument/2006/relationships/hyperlink" Target="#COVER!A1"/></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 Daftar Sebaran'!A1"/><Relationship Id="rId2" Type="http://schemas.openxmlformats.org/officeDocument/2006/relationships/hyperlink" Target="#MENU!A1"/><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3" Type="http://schemas.openxmlformats.org/officeDocument/2006/relationships/hyperlink" Target="#'F. Peta wajib &amp; pilihan'!A1"/><Relationship Id="rId2" Type="http://schemas.openxmlformats.org/officeDocument/2006/relationships/hyperlink" Target="#MENU!A1"/><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hyperlink" Target="#'I. Daftar Sebaran'!A1"/><Relationship Id="rId2" Type="http://schemas.openxmlformats.org/officeDocument/2006/relationships/hyperlink" Target="#MENU!A1"/><Relationship Id="rId1" Type="http://schemas.openxmlformats.org/officeDocument/2006/relationships/image" Target="../media/image3.png"/><Relationship Id="rId5" Type="http://schemas.openxmlformats.org/officeDocument/2006/relationships/hyperlink" Target="#'C. CP'!A1"/><Relationship Id="rId4" Type="http://schemas.openxmlformats.org/officeDocument/2006/relationships/hyperlink" Target="#'E. Koneksi antar Unsur dlm MK'!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_rels/drawing6.xml.rels><?xml version="1.0" encoding="UTF-8" standalone="yes"?>
<Relationships xmlns="http://schemas.openxmlformats.org/package/2006/relationships"><Relationship Id="rId2" Type="http://schemas.openxmlformats.org/officeDocument/2006/relationships/hyperlink" Target="#'I. Daftar Sebaran'!A1"/><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106573</xdr:colOff>
      <xdr:row>9</xdr:row>
      <xdr:rowOff>5823</xdr:rowOff>
    </xdr:from>
    <xdr:to>
      <xdr:col>2</xdr:col>
      <xdr:colOff>466573</xdr:colOff>
      <xdr:row>10</xdr:row>
      <xdr:rowOff>11069</xdr:rowOff>
    </xdr:to>
    <xdr:grpSp>
      <xdr:nvGrpSpPr>
        <xdr:cNvPr id="152" name="Group 151">
          <a:extLst>
            <a:ext uri="{FF2B5EF4-FFF2-40B4-BE49-F238E27FC236}">
              <a16:creationId xmlns:a16="http://schemas.microsoft.com/office/drawing/2014/main" id="{00000000-0008-0000-0000-000098000000}"/>
            </a:ext>
          </a:extLst>
        </xdr:cNvPr>
        <xdr:cNvGrpSpPr/>
      </xdr:nvGrpSpPr>
      <xdr:grpSpPr>
        <a:xfrm>
          <a:off x="3386486" y="2104084"/>
          <a:ext cx="360000" cy="187463"/>
          <a:chOff x="11438427" y="519907"/>
          <a:chExt cx="348758" cy="186533"/>
        </a:xfrm>
      </xdr:grpSpPr>
      <xdr:sp macro="" textlink="">
        <xdr:nvSpPr>
          <xdr:cNvPr id="153" name="Arrow: Notched Right 152">
            <a:extLst>
              <a:ext uri="{FF2B5EF4-FFF2-40B4-BE49-F238E27FC236}">
                <a16:creationId xmlns:a16="http://schemas.microsoft.com/office/drawing/2014/main" id="{00000000-0008-0000-0000-00009900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154" name="TextBox 153">
            <a:hlinkClick xmlns:r="http://schemas.openxmlformats.org/officeDocument/2006/relationships" r:id="rId1"/>
            <a:extLst>
              <a:ext uri="{FF2B5EF4-FFF2-40B4-BE49-F238E27FC236}">
                <a16:creationId xmlns:a16="http://schemas.microsoft.com/office/drawing/2014/main" id="{00000000-0008-0000-0000-00009A00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104364</xdr:colOff>
      <xdr:row>10</xdr:row>
      <xdr:rowOff>3616</xdr:rowOff>
    </xdr:from>
    <xdr:to>
      <xdr:col>2</xdr:col>
      <xdr:colOff>464364</xdr:colOff>
      <xdr:row>11</xdr:row>
      <xdr:rowOff>8861</xdr:rowOff>
    </xdr:to>
    <xdr:grpSp>
      <xdr:nvGrpSpPr>
        <xdr:cNvPr id="449" name="Group 448">
          <a:extLst>
            <a:ext uri="{FF2B5EF4-FFF2-40B4-BE49-F238E27FC236}">
              <a16:creationId xmlns:a16="http://schemas.microsoft.com/office/drawing/2014/main" id="{00000000-0008-0000-0000-0000C1010000}"/>
            </a:ext>
          </a:extLst>
        </xdr:cNvPr>
        <xdr:cNvGrpSpPr/>
      </xdr:nvGrpSpPr>
      <xdr:grpSpPr>
        <a:xfrm>
          <a:off x="3384277" y="2284094"/>
          <a:ext cx="360000" cy="187463"/>
          <a:chOff x="11438427" y="519907"/>
          <a:chExt cx="348758" cy="186533"/>
        </a:xfrm>
      </xdr:grpSpPr>
      <xdr:sp macro="" textlink="">
        <xdr:nvSpPr>
          <xdr:cNvPr id="450" name="Arrow: Notched Right 449">
            <a:extLst>
              <a:ext uri="{FF2B5EF4-FFF2-40B4-BE49-F238E27FC236}">
                <a16:creationId xmlns:a16="http://schemas.microsoft.com/office/drawing/2014/main" id="{00000000-0008-0000-0000-0000C2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51" name="TextBox 450">
            <a:hlinkClick xmlns:r="http://schemas.openxmlformats.org/officeDocument/2006/relationships" r:id="rId2"/>
            <a:extLst>
              <a:ext uri="{FF2B5EF4-FFF2-40B4-BE49-F238E27FC236}">
                <a16:creationId xmlns:a16="http://schemas.microsoft.com/office/drawing/2014/main" id="{00000000-0008-0000-0000-0000C3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107677</xdr:colOff>
      <xdr:row>11</xdr:row>
      <xdr:rowOff>12454</xdr:rowOff>
    </xdr:from>
    <xdr:to>
      <xdr:col>2</xdr:col>
      <xdr:colOff>467677</xdr:colOff>
      <xdr:row>12</xdr:row>
      <xdr:rowOff>17700</xdr:rowOff>
    </xdr:to>
    <xdr:grpSp>
      <xdr:nvGrpSpPr>
        <xdr:cNvPr id="452" name="Group 451">
          <a:extLst>
            <a:ext uri="{FF2B5EF4-FFF2-40B4-BE49-F238E27FC236}">
              <a16:creationId xmlns:a16="http://schemas.microsoft.com/office/drawing/2014/main" id="{00000000-0008-0000-0000-0000C4010000}"/>
            </a:ext>
          </a:extLst>
        </xdr:cNvPr>
        <xdr:cNvGrpSpPr/>
      </xdr:nvGrpSpPr>
      <xdr:grpSpPr>
        <a:xfrm>
          <a:off x="3387590" y="2475150"/>
          <a:ext cx="360000" cy="187463"/>
          <a:chOff x="11438427" y="519907"/>
          <a:chExt cx="348758" cy="186533"/>
        </a:xfrm>
      </xdr:grpSpPr>
      <xdr:sp macro="" textlink="">
        <xdr:nvSpPr>
          <xdr:cNvPr id="453" name="Arrow: Notched Right 452">
            <a:extLst>
              <a:ext uri="{FF2B5EF4-FFF2-40B4-BE49-F238E27FC236}">
                <a16:creationId xmlns:a16="http://schemas.microsoft.com/office/drawing/2014/main" id="{00000000-0008-0000-0000-0000C5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54" name="TextBox 453">
            <a:hlinkClick xmlns:r="http://schemas.openxmlformats.org/officeDocument/2006/relationships" r:id="rId3"/>
            <a:extLst>
              <a:ext uri="{FF2B5EF4-FFF2-40B4-BE49-F238E27FC236}">
                <a16:creationId xmlns:a16="http://schemas.microsoft.com/office/drawing/2014/main" id="{00000000-0008-0000-0000-0000C6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105469</xdr:colOff>
      <xdr:row>11</xdr:row>
      <xdr:rowOff>175900</xdr:rowOff>
    </xdr:from>
    <xdr:to>
      <xdr:col>2</xdr:col>
      <xdr:colOff>465469</xdr:colOff>
      <xdr:row>12</xdr:row>
      <xdr:rowOff>181146</xdr:rowOff>
    </xdr:to>
    <xdr:grpSp>
      <xdr:nvGrpSpPr>
        <xdr:cNvPr id="455" name="Group 454">
          <a:extLst>
            <a:ext uri="{FF2B5EF4-FFF2-40B4-BE49-F238E27FC236}">
              <a16:creationId xmlns:a16="http://schemas.microsoft.com/office/drawing/2014/main" id="{00000000-0008-0000-0000-0000C7010000}"/>
            </a:ext>
          </a:extLst>
        </xdr:cNvPr>
        <xdr:cNvGrpSpPr/>
      </xdr:nvGrpSpPr>
      <xdr:grpSpPr>
        <a:xfrm>
          <a:off x="3385382" y="2638596"/>
          <a:ext cx="360000" cy="187463"/>
          <a:chOff x="11438427" y="519907"/>
          <a:chExt cx="348758" cy="186533"/>
        </a:xfrm>
      </xdr:grpSpPr>
      <xdr:sp macro="" textlink="">
        <xdr:nvSpPr>
          <xdr:cNvPr id="456" name="Arrow: Notched Right 455">
            <a:extLst>
              <a:ext uri="{FF2B5EF4-FFF2-40B4-BE49-F238E27FC236}">
                <a16:creationId xmlns:a16="http://schemas.microsoft.com/office/drawing/2014/main" id="{00000000-0008-0000-0000-0000C8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57" name="TextBox 456">
            <a:hlinkClick xmlns:r="http://schemas.openxmlformats.org/officeDocument/2006/relationships" r:id="rId4"/>
            <a:extLst>
              <a:ext uri="{FF2B5EF4-FFF2-40B4-BE49-F238E27FC236}">
                <a16:creationId xmlns:a16="http://schemas.microsoft.com/office/drawing/2014/main" id="{00000000-0008-0000-0000-0000C9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108783</xdr:colOff>
      <xdr:row>13</xdr:row>
      <xdr:rowOff>8041</xdr:rowOff>
    </xdr:from>
    <xdr:to>
      <xdr:col>2</xdr:col>
      <xdr:colOff>468783</xdr:colOff>
      <xdr:row>14</xdr:row>
      <xdr:rowOff>13286</xdr:rowOff>
    </xdr:to>
    <xdr:grpSp>
      <xdr:nvGrpSpPr>
        <xdr:cNvPr id="458" name="Group 457">
          <a:extLst>
            <a:ext uri="{FF2B5EF4-FFF2-40B4-BE49-F238E27FC236}">
              <a16:creationId xmlns:a16="http://schemas.microsoft.com/office/drawing/2014/main" id="{00000000-0008-0000-0000-0000CA010000}"/>
            </a:ext>
          </a:extLst>
        </xdr:cNvPr>
        <xdr:cNvGrpSpPr/>
      </xdr:nvGrpSpPr>
      <xdr:grpSpPr>
        <a:xfrm>
          <a:off x="3388696" y="2835171"/>
          <a:ext cx="360000" cy="187463"/>
          <a:chOff x="11438427" y="519907"/>
          <a:chExt cx="348758" cy="186533"/>
        </a:xfrm>
      </xdr:grpSpPr>
      <xdr:sp macro="" textlink="">
        <xdr:nvSpPr>
          <xdr:cNvPr id="459" name="Arrow: Notched Right 458">
            <a:extLst>
              <a:ext uri="{FF2B5EF4-FFF2-40B4-BE49-F238E27FC236}">
                <a16:creationId xmlns:a16="http://schemas.microsoft.com/office/drawing/2014/main" id="{00000000-0008-0000-0000-0000CB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60" name="TextBox 459">
            <a:hlinkClick xmlns:r="http://schemas.openxmlformats.org/officeDocument/2006/relationships" r:id="rId5"/>
            <a:extLst>
              <a:ext uri="{FF2B5EF4-FFF2-40B4-BE49-F238E27FC236}">
                <a16:creationId xmlns:a16="http://schemas.microsoft.com/office/drawing/2014/main" id="{00000000-0008-0000-0000-0000CC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106576</xdr:colOff>
      <xdr:row>13</xdr:row>
      <xdr:rowOff>177009</xdr:rowOff>
    </xdr:from>
    <xdr:to>
      <xdr:col>2</xdr:col>
      <xdr:colOff>466576</xdr:colOff>
      <xdr:row>15</xdr:row>
      <xdr:rowOff>37</xdr:rowOff>
    </xdr:to>
    <xdr:grpSp>
      <xdr:nvGrpSpPr>
        <xdr:cNvPr id="461" name="Group 460">
          <a:extLst>
            <a:ext uri="{FF2B5EF4-FFF2-40B4-BE49-F238E27FC236}">
              <a16:creationId xmlns:a16="http://schemas.microsoft.com/office/drawing/2014/main" id="{00000000-0008-0000-0000-0000CD010000}"/>
            </a:ext>
          </a:extLst>
        </xdr:cNvPr>
        <xdr:cNvGrpSpPr/>
      </xdr:nvGrpSpPr>
      <xdr:grpSpPr>
        <a:xfrm>
          <a:off x="3386489" y="3004139"/>
          <a:ext cx="360000" cy="187463"/>
          <a:chOff x="11438427" y="519907"/>
          <a:chExt cx="348758" cy="186533"/>
        </a:xfrm>
      </xdr:grpSpPr>
      <xdr:sp macro="" textlink="">
        <xdr:nvSpPr>
          <xdr:cNvPr id="462" name="Arrow: Notched Right 461">
            <a:extLst>
              <a:ext uri="{FF2B5EF4-FFF2-40B4-BE49-F238E27FC236}">
                <a16:creationId xmlns:a16="http://schemas.microsoft.com/office/drawing/2014/main" id="{00000000-0008-0000-0000-0000CE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63" name="TextBox 462">
            <a:hlinkClick xmlns:r="http://schemas.openxmlformats.org/officeDocument/2006/relationships" r:id="rId6"/>
            <a:extLst>
              <a:ext uri="{FF2B5EF4-FFF2-40B4-BE49-F238E27FC236}">
                <a16:creationId xmlns:a16="http://schemas.microsoft.com/office/drawing/2014/main" id="{00000000-0008-0000-0000-0000CF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104365</xdr:colOff>
      <xdr:row>2</xdr:row>
      <xdr:rowOff>285223</xdr:rowOff>
    </xdr:from>
    <xdr:to>
      <xdr:col>2</xdr:col>
      <xdr:colOff>464365</xdr:colOff>
      <xdr:row>4</xdr:row>
      <xdr:rowOff>3338</xdr:rowOff>
    </xdr:to>
    <xdr:grpSp>
      <xdr:nvGrpSpPr>
        <xdr:cNvPr id="465" name="Group 464">
          <a:hlinkClick xmlns:r="http://schemas.openxmlformats.org/officeDocument/2006/relationships" r:id="rId7"/>
          <a:extLst>
            <a:ext uri="{FF2B5EF4-FFF2-40B4-BE49-F238E27FC236}">
              <a16:creationId xmlns:a16="http://schemas.microsoft.com/office/drawing/2014/main" id="{00000000-0008-0000-0000-0000D1010000}"/>
            </a:ext>
          </a:extLst>
        </xdr:cNvPr>
        <xdr:cNvGrpSpPr/>
      </xdr:nvGrpSpPr>
      <xdr:grpSpPr>
        <a:xfrm>
          <a:off x="3384278" y="1003049"/>
          <a:ext cx="360000" cy="187463"/>
          <a:chOff x="11438427" y="519907"/>
          <a:chExt cx="348758" cy="186533"/>
        </a:xfrm>
      </xdr:grpSpPr>
      <xdr:sp macro="" textlink="">
        <xdr:nvSpPr>
          <xdr:cNvPr id="481" name="Arrow: Notched Right 480">
            <a:extLst>
              <a:ext uri="{FF2B5EF4-FFF2-40B4-BE49-F238E27FC236}">
                <a16:creationId xmlns:a16="http://schemas.microsoft.com/office/drawing/2014/main" id="{00000000-0008-0000-0000-0000E1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82" name="TextBox 481">
            <a:hlinkClick xmlns:r="http://schemas.openxmlformats.org/officeDocument/2006/relationships" r:id="rId8"/>
            <a:extLst>
              <a:ext uri="{FF2B5EF4-FFF2-40B4-BE49-F238E27FC236}">
                <a16:creationId xmlns:a16="http://schemas.microsoft.com/office/drawing/2014/main" id="{00000000-0008-0000-0000-0000E2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102156</xdr:colOff>
      <xdr:row>4</xdr:row>
      <xdr:rowOff>1407</xdr:rowOff>
    </xdr:from>
    <xdr:to>
      <xdr:col>2</xdr:col>
      <xdr:colOff>462156</xdr:colOff>
      <xdr:row>5</xdr:row>
      <xdr:rowOff>6653</xdr:rowOff>
    </xdr:to>
    <xdr:grpSp>
      <xdr:nvGrpSpPr>
        <xdr:cNvPr id="466" name="Group 465">
          <a:hlinkClick xmlns:r="http://schemas.openxmlformats.org/officeDocument/2006/relationships" r:id="rId7"/>
          <a:extLst>
            <a:ext uri="{FF2B5EF4-FFF2-40B4-BE49-F238E27FC236}">
              <a16:creationId xmlns:a16="http://schemas.microsoft.com/office/drawing/2014/main" id="{00000000-0008-0000-0000-0000D2010000}"/>
            </a:ext>
          </a:extLst>
        </xdr:cNvPr>
        <xdr:cNvGrpSpPr/>
      </xdr:nvGrpSpPr>
      <xdr:grpSpPr>
        <a:xfrm>
          <a:off x="3382069" y="1188581"/>
          <a:ext cx="360000" cy="187463"/>
          <a:chOff x="11438427" y="519907"/>
          <a:chExt cx="348758" cy="186533"/>
        </a:xfrm>
      </xdr:grpSpPr>
      <xdr:sp macro="" textlink="">
        <xdr:nvSpPr>
          <xdr:cNvPr id="479" name="Arrow: Notched Right 478">
            <a:extLst>
              <a:ext uri="{FF2B5EF4-FFF2-40B4-BE49-F238E27FC236}">
                <a16:creationId xmlns:a16="http://schemas.microsoft.com/office/drawing/2014/main" id="{00000000-0008-0000-0000-0000DF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80" name="TextBox 479">
            <a:hlinkClick xmlns:r="http://schemas.openxmlformats.org/officeDocument/2006/relationships" r:id="rId9"/>
            <a:extLst>
              <a:ext uri="{FF2B5EF4-FFF2-40B4-BE49-F238E27FC236}">
                <a16:creationId xmlns:a16="http://schemas.microsoft.com/office/drawing/2014/main" id="{00000000-0008-0000-0000-0000E0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105469</xdr:colOff>
      <xdr:row>5</xdr:row>
      <xdr:rowOff>4722</xdr:rowOff>
    </xdr:from>
    <xdr:to>
      <xdr:col>2</xdr:col>
      <xdr:colOff>465469</xdr:colOff>
      <xdr:row>6</xdr:row>
      <xdr:rowOff>9967</xdr:rowOff>
    </xdr:to>
    <xdr:grpSp>
      <xdr:nvGrpSpPr>
        <xdr:cNvPr id="467" name="Group 466">
          <a:extLst>
            <a:ext uri="{FF2B5EF4-FFF2-40B4-BE49-F238E27FC236}">
              <a16:creationId xmlns:a16="http://schemas.microsoft.com/office/drawing/2014/main" id="{00000000-0008-0000-0000-0000D3010000}"/>
            </a:ext>
          </a:extLst>
        </xdr:cNvPr>
        <xdr:cNvGrpSpPr/>
      </xdr:nvGrpSpPr>
      <xdr:grpSpPr>
        <a:xfrm>
          <a:off x="3385382" y="1374113"/>
          <a:ext cx="360000" cy="187463"/>
          <a:chOff x="11438427" y="519907"/>
          <a:chExt cx="348758" cy="186533"/>
        </a:xfrm>
      </xdr:grpSpPr>
      <xdr:sp macro="" textlink="">
        <xdr:nvSpPr>
          <xdr:cNvPr id="477" name="Arrow: Notched Right 476">
            <a:extLst>
              <a:ext uri="{FF2B5EF4-FFF2-40B4-BE49-F238E27FC236}">
                <a16:creationId xmlns:a16="http://schemas.microsoft.com/office/drawing/2014/main" id="{00000000-0008-0000-0000-0000DD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78" name="TextBox 477">
            <a:hlinkClick xmlns:r="http://schemas.openxmlformats.org/officeDocument/2006/relationships" r:id="rId10"/>
            <a:extLst>
              <a:ext uri="{FF2B5EF4-FFF2-40B4-BE49-F238E27FC236}">
                <a16:creationId xmlns:a16="http://schemas.microsoft.com/office/drawing/2014/main" id="{00000000-0008-0000-0000-0000DE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103261</xdr:colOff>
      <xdr:row>6</xdr:row>
      <xdr:rowOff>13558</xdr:rowOff>
    </xdr:from>
    <xdr:to>
      <xdr:col>2</xdr:col>
      <xdr:colOff>463261</xdr:colOff>
      <xdr:row>7</xdr:row>
      <xdr:rowOff>18804</xdr:rowOff>
    </xdr:to>
    <xdr:grpSp>
      <xdr:nvGrpSpPr>
        <xdr:cNvPr id="468" name="Group 467">
          <a:hlinkClick xmlns:r="http://schemas.openxmlformats.org/officeDocument/2006/relationships" r:id="rId7"/>
          <a:extLst>
            <a:ext uri="{FF2B5EF4-FFF2-40B4-BE49-F238E27FC236}">
              <a16:creationId xmlns:a16="http://schemas.microsoft.com/office/drawing/2014/main" id="{00000000-0008-0000-0000-0000D4010000}"/>
            </a:ext>
          </a:extLst>
        </xdr:cNvPr>
        <xdr:cNvGrpSpPr/>
      </xdr:nvGrpSpPr>
      <xdr:grpSpPr>
        <a:xfrm>
          <a:off x="3383174" y="1565167"/>
          <a:ext cx="360000" cy="187463"/>
          <a:chOff x="11438427" y="519907"/>
          <a:chExt cx="348758" cy="186533"/>
        </a:xfrm>
      </xdr:grpSpPr>
      <xdr:sp macro="" textlink="">
        <xdr:nvSpPr>
          <xdr:cNvPr id="475" name="Arrow: Notched Right 474">
            <a:extLst>
              <a:ext uri="{FF2B5EF4-FFF2-40B4-BE49-F238E27FC236}">
                <a16:creationId xmlns:a16="http://schemas.microsoft.com/office/drawing/2014/main" id="{00000000-0008-0000-0000-0000DB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76" name="TextBox 475">
            <a:hlinkClick xmlns:r="http://schemas.openxmlformats.org/officeDocument/2006/relationships" r:id="rId11"/>
            <a:extLst>
              <a:ext uri="{FF2B5EF4-FFF2-40B4-BE49-F238E27FC236}">
                <a16:creationId xmlns:a16="http://schemas.microsoft.com/office/drawing/2014/main" id="{00000000-0008-0000-0000-0000DC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106575</xdr:colOff>
      <xdr:row>7</xdr:row>
      <xdr:rowOff>5831</xdr:rowOff>
    </xdr:from>
    <xdr:to>
      <xdr:col>2</xdr:col>
      <xdr:colOff>466575</xdr:colOff>
      <xdr:row>8</xdr:row>
      <xdr:rowOff>11077</xdr:rowOff>
    </xdr:to>
    <xdr:grpSp>
      <xdr:nvGrpSpPr>
        <xdr:cNvPr id="469" name="Group 468">
          <a:extLst>
            <a:ext uri="{FF2B5EF4-FFF2-40B4-BE49-F238E27FC236}">
              <a16:creationId xmlns:a16="http://schemas.microsoft.com/office/drawing/2014/main" id="{00000000-0008-0000-0000-0000D5010000}"/>
            </a:ext>
          </a:extLst>
        </xdr:cNvPr>
        <xdr:cNvGrpSpPr/>
      </xdr:nvGrpSpPr>
      <xdr:grpSpPr>
        <a:xfrm>
          <a:off x="3386488" y="1739657"/>
          <a:ext cx="360000" cy="187463"/>
          <a:chOff x="11438427" y="519907"/>
          <a:chExt cx="348758" cy="186533"/>
        </a:xfrm>
      </xdr:grpSpPr>
      <xdr:sp macro="" textlink="">
        <xdr:nvSpPr>
          <xdr:cNvPr id="473" name="Arrow: Notched Right 472">
            <a:extLst>
              <a:ext uri="{FF2B5EF4-FFF2-40B4-BE49-F238E27FC236}">
                <a16:creationId xmlns:a16="http://schemas.microsoft.com/office/drawing/2014/main" id="{00000000-0008-0000-0000-0000D9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74" name="TextBox 473">
            <a:hlinkClick xmlns:r="http://schemas.openxmlformats.org/officeDocument/2006/relationships" r:id="rId12"/>
            <a:extLst>
              <a:ext uri="{FF2B5EF4-FFF2-40B4-BE49-F238E27FC236}">
                <a16:creationId xmlns:a16="http://schemas.microsoft.com/office/drawing/2014/main" id="{00000000-0008-0000-0000-0000DA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104368</xdr:colOff>
      <xdr:row>8</xdr:row>
      <xdr:rowOff>3624</xdr:rowOff>
    </xdr:from>
    <xdr:to>
      <xdr:col>2</xdr:col>
      <xdr:colOff>464368</xdr:colOff>
      <xdr:row>9</xdr:row>
      <xdr:rowOff>8869</xdr:rowOff>
    </xdr:to>
    <xdr:grpSp>
      <xdr:nvGrpSpPr>
        <xdr:cNvPr id="470" name="Group 469">
          <a:extLst>
            <a:ext uri="{FF2B5EF4-FFF2-40B4-BE49-F238E27FC236}">
              <a16:creationId xmlns:a16="http://schemas.microsoft.com/office/drawing/2014/main" id="{00000000-0008-0000-0000-0000D6010000}"/>
            </a:ext>
          </a:extLst>
        </xdr:cNvPr>
        <xdr:cNvGrpSpPr/>
      </xdr:nvGrpSpPr>
      <xdr:grpSpPr>
        <a:xfrm>
          <a:off x="3384281" y="1919667"/>
          <a:ext cx="360000" cy="187463"/>
          <a:chOff x="11438427" y="519907"/>
          <a:chExt cx="348758" cy="186533"/>
        </a:xfrm>
      </xdr:grpSpPr>
      <xdr:sp macro="" textlink="">
        <xdr:nvSpPr>
          <xdr:cNvPr id="471" name="Arrow: Notched Right 470">
            <a:extLst>
              <a:ext uri="{FF2B5EF4-FFF2-40B4-BE49-F238E27FC236}">
                <a16:creationId xmlns:a16="http://schemas.microsoft.com/office/drawing/2014/main" id="{00000000-0008-0000-0000-0000D7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72" name="TextBox 471">
            <a:hlinkClick xmlns:r="http://schemas.openxmlformats.org/officeDocument/2006/relationships" r:id="rId13"/>
            <a:extLst>
              <a:ext uri="{FF2B5EF4-FFF2-40B4-BE49-F238E27FC236}">
                <a16:creationId xmlns:a16="http://schemas.microsoft.com/office/drawing/2014/main" id="{00000000-0008-0000-0000-0000D8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109886</xdr:colOff>
      <xdr:row>21</xdr:row>
      <xdr:rowOff>3604</xdr:rowOff>
    </xdr:from>
    <xdr:to>
      <xdr:col>2</xdr:col>
      <xdr:colOff>469886</xdr:colOff>
      <xdr:row>22</xdr:row>
      <xdr:rowOff>8850</xdr:rowOff>
    </xdr:to>
    <xdr:grpSp>
      <xdr:nvGrpSpPr>
        <xdr:cNvPr id="483" name="Group 482">
          <a:hlinkClick xmlns:r="http://schemas.openxmlformats.org/officeDocument/2006/relationships" r:id="rId7"/>
          <a:extLst>
            <a:ext uri="{FF2B5EF4-FFF2-40B4-BE49-F238E27FC236}">
              <a16:creationId xmlns:a16="http://schemas.microsoft.com/office/drawing/2014/main" id="{00000000-0008-0000-0000-0000E3010000}"/>
            </a:ext>
          </a:extLst>
        </xdr:cNvPr>
        <xdr:cNvGrpSpPr/>
      </xdr:nvGrpSpPr>
      <xdr:grpSpPr>
        <a:xfrm>
          <a:off x="3389799" y="4288474"/>
          <a:ext cx="360000" cy="187463"/>
          <a:chOff x="11438427" y="519907"/>
          <a:chExt cx="348758" cy="186533"/>
        </a:xfrm>
      </xdr:grpSpPr>
      <xdr:sp macro="" textlink="">
        <xdr:nvSpPr>
          <xdr:cNvPr id="484" name="Arrow: Notched Right 483">
            <a:extLst>
              <a:ext uri="{FF2B5EF4-FFF2-40B4-BE49-F238E27FC236}">
                <a16:creationId xmlns:a16="http://schemas.microsoft.com/office/drawing/2014/main" id="{00000000-0008-0000-0000-0000E4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85" name="TextBox 484">
            <a:extLst>
              <a:ext uri="{FF2B5EF4-FFF2-40B4-BE49-F238E27FC236}">
                <a16:creationId xmlns:a16="http://schemas.microsoft.com/office/drawing/2014/main" id="{00000000-0008-0000-0000-0000E5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107677</xdr:colOff>
      <xdr:row>22</xdr:row>
      <xdr:rowOff>1397</xdr:rowOff>
    </xdr:from>
    <xdr:to>
      <xdr:col>2</xdr:col>
      <xdr:colOff>467677</xdr:colOff>
      <xdr:row>23</xdr:row>
      <xdr:rowOff>6643</xdr:rowOff>
    </xdr:to>
    <xdr:grpSp>
      <xdr:nvGrpSpPr>
        <xdr:cNvPr id="486" name="Group 485">
          <a:hlinkClick xmlns:r="http://schemas.openxmlformats.org/officeDocument/2006/relationships" r:id="rId7"/>
          <a:extLst>
            <a:ext uri="{FF2B5EF4-FFF2-40B4-BE49-F238E27FC236}">
              <a16:creationId xmlns:a16="http://schemas.microsoft.com/office/drawing/2014/main" id="{00000000-0008-0000-0000-0000E6010000}"/>
            </a:ext>
          </a:extLst>
        </xdr:cNvPr>
        <xdr:cNvGrpSpPr/>
      </xdr:nvGrpSpPr>
      <xdr:grpSpPr>
        <a:xfrm>
          <a:off x="3387590" y="4468484"/>
          <a:ext cx="360000" cy="187463"/>
          <a:chOff x="11438427" y="519907"/>
          <a:chExt cx="348758" cy="186533"/>
        </a:xfrm>
      </xdr:grpSpPr>
      <xdr:sp macro="" textlink="">
        <xdr:nvSpPr>
          <xdr:cNvPr id="487" name="Arrow: Notched Right 486">
            <a:extLst>
              <a:ext uri="{FF2B5EF4-FFF2-40B4-BE49-F238E27FC236}">
                <a16:creationId xmlns:a16="http://schemas.microsoft.com/office/drawing/2014/main" id="{00000000-0008-0000-0000-0000E7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88" name="TextBox 487">
            <a:extLst>
              <a:ext uri="{FF2B5EF4-FFF2-40B4-BE49-F238E27FC236}">
                <a16:creationId xmlns:a16="http://schemas.microsoft.com/office/drawing/2014/main" id="{00000000-0008-0000-0000-0000E8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110990</xdr:colOff>
      <xdr:row>23</xdr:row>
      <xdr:rowOff>10236</xdr:rowOff>
    </xdr:from>
    <xdr:to>
      <xdr:col>2</xdr:col>
      <xdr:colOff>470990</xdr:colOff>
      <xdr:row>24</xdr:row>
      <xdr:rowOff>15481</xdr:rowOff>
    </xdr:to>
    <xdr:grpSp>
      <xdr:nvGrpSpPr>
        <xdr:cNvPr id="489" name="Group 488">
          <a:hlinkClick xmlns:r="http://schemas.openxmlformats.org/officeDocument/2006/relationships" r:id="rId7"/>
          <a:extLst>
            <a:ext uri="{FF2B5EF4-FFF2-40B4-BE49-F238E27FC236}">
              <a16:creationId xmlns:a16="http://schemas.microsoft.com/office/drawing/2014/main" id="{00000000-0008-0000-0000-0000E9010000}"/>
            </a:ext>
          </a:extLst>
        </xdr:cNvPr>
        <xdr:cNvGrpSpPr/>
      </xdr:nvGrpSpPr>
      <xdr:grpSpPr>
        <a:xfrm>
          <a:off x="3390903" y="4659540"/>
          <a:ext cx="360000" cy="187463"/>
          <a:chOff x="11438427" y="519907"/>
          <a:chExt cx="348758" cy="186533"/>
        </a:xfrm>
      </xdr:grpSpPr>
      <xdr:sp macro="" textlink="">
        <xdr:nvSpPr>
          <xdr:cNvPr id="490" name="Arrow: Notched Right 489">
            <a:extLst>
              <a:ext uri="{FF2B5EF4-FFF2-40B4-BE49-F238E27FC236}">
                <a16:creationId xmlns:a16="http://schemas.microsoft.com/office/drawing/2014/main" id="{00000000-0008-0000-0000-0000EA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91" name="TextBox 490">
            <a:extLst>
              <a:ext uri="{FF2B5EF4-FFF2-40B4-BE49-F238E27FC236}">
                <a16:creationId xmlns:a16="http://schemas.microsoft.com/office/drawing/2014/main" id="{00000000-0008-0000-0000-0000EB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108782</xdr:colOff>
      <xdr:row>23</xdr:row>
      <xdr:rowOff>173682</xdr:rowOff>
    </xdr:from>
    <xdr:to>
      <xdr:col>2</xdr:col>
      <xdr:colOff>468782</xdr:colOff>
      <xdr:row>24</xdr:row>
      <xdr:rowOff>178927</xdr:rowOff>
    </xdr:to>
    <xdr:grpSp>
      <xdr:nvGrpSpPr>
        <xdr:cNvPr id="492" name="Group 491">
          <a:hlinkClick xmlns:r="http://schemas.openxmlformats.org/officeDocument/2006/relationships" r:id="rId7"/>
          <a:extLst>
            <a:ext uri="{FF2B5EF4-FFF2-40B4-BE49-F238E27FC236}">
              <a16:creationId xmlns:a16="http://schemas.microsoft.com/office/drawing/2014/main" id="{00000000-0008-0000-0000-0000EC010000}"/>
            </a:ext>
          </a:extLst>
        </xdr:cNvPr>
        <xdr:cNvGrpSpPr/>
      </xdr:nvGrpSpPr>
      <xdr:grpSpPr>
        <a:xfrm>
          <a:off x="3388695" y="4822986"/>
          <a:ext cx="360000" cy="187463"/>
          <a:chOff x="11438427" y="519907"/>
          <a:chExt cx="348758" cy="186533"/>
        </a:xfrm>
      </xdr:grpSpPr>
      <xdr:sp macro="" textlink="">
        <xdr:nvSpPr>
          <xdr:cNvPr id="493" name="Arrow: Notched Right 492">
            <a:extLst>
              <a:ext uri="{FF2B5EF4-FFF2-40B4-BE49-F238E27FC236}">
                <a16:creationId xmlns:a16="http://schemas.microsoft.com/office/drawing/2014/main" id="{00000000-0008-0000-0000-0000ED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94" name="TextBox 493">
            <a:extLst>
              <a:ext uri="{FF2B5EF4-FFF2-40B4-BE49-F238E27FC236}">
                <a16:creationId xmlns:a16="http://schemas.microsoft.com/office/drawing/2014/main" id="{00000000-0008-0000-0000-0000EE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112096</xdr:colOff>
      <xdr:row>25</xdr:row>
      <xdr:rowOff>5822</xdr:rowOff>
    </xdr:from>
    <xdr:to>
      <xdr:col>2</xdr:col>
      <xdr:colOff>472096</xdr:colOff>
      <xdr:row>26</xdr:row>
      <xdr:rowOff>11067</xdr:rowOff>
    </xdr:to>
    <xdr:grpSp>
      <xdr:nvGrpSpPr>
        <xdr:cNvPr id="495" name="Group 494">
          <a:hlinkClick xmlns:r="http://schemas.openxmlformats.org/officeDocument/2006/relationships" r:id="rId7"/>
          <a:extLst>
            <a:ext uri="{FF2B5EF4-FFF2-40B4-BE49-F238E27FC236}">
              <a16:creationId xmlns:a16="http://schemas.microsoft.com/office/drawing/2014/main" id="{00000000-0008-0000-0000-0000EF010000}"/>
            </a:ext>
          </a:extLst>
        </xdr:cNvPr>
        <xdr:cNvGrpSpPr/>
      </xdr:nvGrpSpPr>
      <xdr:grpSpPr>
        <a:xfrm>
          <a:off x="3392009" y="5019561"/>
          <a:ext cx="360000" cy="187463"/>
          <a:chOff x="11438427" y="519907"/>
          <a:chExt cx="348758" cy="186533"/>
        </a:xfrm>
      </xdr:grpSpPr>
      <xdr:sp macro="" textlink="">
        <xdr:nvSpPr>
          <xdr:cNvPr id="496" name="Arrow: Notched Right 495">
            <a:extLst>
              <a:ext uri="{FF2B5EF4-FFF2-40B4-BE49-F238E27FC236}">
                <a16:creationId xmlns:a16="http://schemas.microsoft.com/office/drawing/2014/main" id="{00000000-0008-0000-0000-0000F0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97" name="TextBox 496">
            <a:extLst>
              <a:ext uri="{FF2B5EF4-FFF2-40B4-BE49-F238E27FC236}">
                <a16:creationId xmlns:a16="http://schemas.microsoft.com/office/drawing/2014/main" id="{00000000-0008-0000-0000-0000F1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109889</xdr:colOff>
      <xdr:row>25</xdr:row>
      <xdr:rowOff>174790</xdr:rowOff>
    </xdr:from>
    <xdr:to>
      <xdr:col>2</xdr:col>
      <xdr:colOff>469889</xdr:colOff>
      <xdr:row>26</xdr:row>
      <xdr:rowOff>180035</xdr:rowOff>
    </xdr:to>
    <xdr:grpSp>
      <xdr:nvGrpSpPr>
        <xdr:cNvPr id="498" name="Group 497">
          <a:hlinkClick xmlns:r="http://schemas.openxmlformats.org/officeDocument/2006/relationships" r:id="rId7"/>
          <a:extLst>
            <a:ext uri="{FF2B5EF4-FFF2-40B4-BE49-F238E27FC236}">
              <a16:creationId xmlns:a16="http://schemas.microsoft.com/office/drawing/2014/main" id="{00000000-0008-0000-0000-0000F2010000}"/>
            </a:ext>
          </a:extLst>
        </xdr:cNvPr>
        <xdr:cNvGrpSpPr/>
      </xdr:nvGrpSpPr>
      <xdr:grpSpPr>
        <a:xfrm>
          <a:off x="3389802" y="5188529"/>
          <a:ext cx="360000" cy="187463"/>
          <a:chOff x="11438427" y="519907"/>
          <a:chExt cx="348758" cy="186533"/>
        </a:xfrm>
      </xdr:grpSpPr>
      <xdr:sp macro="" textlink="">
        <xdr:nvSpPr>
          <xdr:cNvPr id="499" name="Arrow: Notched Right 498">
            <a:extLst>
              <a:ext uri="{FF2B5EF4-FFF2-40B4-BE49-F238E27FC236}">
                <a16:creationId xmlns:a16="http://schemas.microsoft.com/office/drawing/2014/main" id="{00000000-0008-0000-0000-0000F3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00" name="TextBox 499">
            <a:extLst>
              <a:ext uri="{FF2B5EF4-FFF2-40B4-BE49-F238E27FC236}">
                <a16:creationId xmlns:a16="http://schemas.microsoft.com/office/drawing/2014/main" id="{00000000-0008-0000-0000-0000F4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107678</xdr:colOff>
      <xdr:row>14</xdr:row>
      <xdr:rowOff>178091</xdr:rowOff>
    </xdr:from>
    <xdr:to>
      <xdr:col>2</xdr:col>
      <xdr:colOff>467678</xdr:colOff>
      <xdr:row>16</xdr:row>
      <xdr:rowOff>1119</xdr:rowOff>
    </xdr:to>
    <xdr:grpSp>
      <xdr:nvGrpSpPr>
        <xdr:cNvPr id="501" name="Group 500">
          <a:hlinkClick xmlns:r="http://schemas.openxmlformats.org/officeDocument/2006/relationships" r:id="rId7"/>
          <a:extLst>
            <a:ext uri="{FF2B5EF4-FFF2-40B4-BE49-F238E27FC236}">
              <a16:creationId xmlns:a16="http://schemas.microsoft.com/office/drawing/2014/main" id="{00000000-0008-0000-0000-0000F5010000}"/>
            </a:ext>
          </a:extLst>
        </xdr:cNvPr>
        <xdr:cNvGrpSpPr/>
      </xdr:nvGrpSpPr>
      <xdr:grpSpPr>
        <a:xfrm>
          <a:off x="3387591" y="3187439"/>
          <a:ext cx="360000" cy="187463"/>
          <a:chOff x="11438427" y="519907"/>
          <a:chExt cx="348758" cy="186533"/>
        </a:xfrm>
      </xdr:grpSpPr>
      <xdr:sp macro="" textlink="">
        <xdr:nvSpPr>
          <xdr:cNvPr id="502" name="Arrow: Notched Right 501">
            <a:extLst>
              <a:ext uri="{FF2B5EF4-FFF2-40B4-BE49-F238E27FC236}">
                <a16:creationId xmlns:a16="http://schemas.microsoft.com/office/drawing/2014/main" id="{00000000-0008-0000-0000-0000F6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03" name="TextBox 502">
            <a:extLst>
              <a:ext uri="{FF2B5EF4-FFF2-40B4-BE49-F238E27FC236}">
                <a16:creationId xmlns:a16="http://schemas.microsoft.com/office/drawing/2014/main" id="{00000000-0008-0000-0000-0000F7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105469</xdr:colOff>
      <xdr:row>15</xdr:row>
      <xdr:rowOff>181406</xdr:rowOff>
    </xdr:from>
    <xdr:to>
      <xdr:col>2</xdr:col>
      <xdr:colOff>465469</xdr:colOff>
      <xdr:row>17</xdr:row>
      <xdr:rowOff>4434</xdr:rowOff>
    </xdr:to>
    <xdr:grpSp>
      <xdr:nvGrpSpPr>
        <xdr:cNvPr id="504" name="Group 503">
          <a:hlinkClick xmlns:r="http://schemas.openxmlformats.org/officeDocument/2006/relationships" r:id="rId7"/>
          <a:extLst>
            <a:ext uri="{FF2B5EF4-FFF2-40B4-BE49-F238E27FC236}">
              <a16:creationId xmlns:a16="http://schemas.microsoft.com/office/drawing/2014/main" id="{00000000-0008-0000-0000-0000F8010000}"/>
            </a:ext>
          </a:extLst>
        </xdr:cNvPr>
        <xdr:cNvGrpSpPr/>
      </xdr:nvGrpSpPr>
      <xdr:grpSpPr>
        <a:xfrm>
          <a:off x="3385382" y="3372971"/>
          <a:ext cx="360000" cy="187463"/>
          <a:chOff x="11438427" y="519907"/>
          <a:chExt cx="348758" cy="186533"/>
        </a:xfrm>
      </xdr:grpSpPr>
      <xdr:sp macro="" textlink="">
        <xdr:nvSpPr>
          <xdr:cNvPr id="505" name="Arrow: Notched Right 504">
            <a:extLst>
              <a:ext uri="{FF2B5EF4-FFF2-40B4-BE49-F238E27FC236}">
                <a16:creationId xmlns:a16="http://schemas.microsoft.com/office/drawing/2014/main" id="{00000000-0008-0000-0000-0000F9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06" name="TextBox 505">
            <a:extLst>
              <a:ext uri="{FF2B5EF4-FFF2-40B4-BE49-F238E27FC236}">
                <a16:creationId xmlns:a16="http://schemas.microsoft.com/office/drawing/2014/main" id="{00000000-0008-0000-0000-0000FA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108782</xdr:colOff>
      <xdr:row>17</xdr:row>
      <xdr:rowOff>2503</xdr:rowOff>
    </xdr:from>
    <xdr:to>
      <xdr:col>2</xdr:col>
      <xdr:colOff>468782</xdr:colOff>
      <xdr:row>18</xdr:row>
      <xdr:rowOff>7749</xdr:rowOff>
    </xdr:to>
    <xdr:grpSp>
      <xdr:nvGrpSpPr>
        <xdr:cNvPr id="507" name="Group 506">
          <a:hlinkClick xmlns:r="http://schemas.openxmlformats.org/officeDocument/2006/relationships" r:id="rId7"/>
          <a:extLst>
            <a:ext uri="{FF2B5EF4-FFF2-40B4-BE49-F238E27FC236}">
              <a16:creationId xmlns:a16="http://schemas.microsoft.com/office/drawing/2014/main" id="{00000000-0008-0000-0000-0000FB010000}"/>
            </a:ext>
          </a:extLst>
        </xdr:cNvPr>
        <xdr:cNvGrpSpPr/>
      </xdr:nvGrpSpPr>
      <xdr:grpSpPr>
        <a:xfrm>
          <a:off x="3388695" y="3558503"/>
          <a:ext cx="360000" cy="187463"/>
          <a:chOff x="11438427" y="519907"/>
          <a:chExt cx="348758" cy="186533"/>
        </a:xfrm>
      </xdr:grpSpPr>
      <xdr:sp macro="" textlink="">
        <xdr:nvSpPr>
          <xdr:cNvPr id="508" name="Arrow: Notched Right 507">
            <a:extLst>
              <a:ext uri="{FF2B5EF4-FFF2-40B4-BE49-F238E27FC236}">
                <a16:creationId xmlns:a16="http://schemas.microsoft.com/office/drawing/2014/main" id="{00000000-0008-0000-0000-0000FC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09" name="TextBox 508">
            <a:extLst>
              <a:ext uri="{FF2B5EF4-FFF2-40B4-BE49-F238E27FC236}">
                <a16:creationId xmlns:a16="http://schemas.microsoft.com/office/drawing/2014/main" id="{00000000-0008-0000-0000-0000FD01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106574</xdr:colOff>
      <xdr:row>18</xdr:row>
      <xdr:rowOff>11340</xdr:rowOff>
    </xdr:from>
    <xdr:to>
      <xdr:col>2</xdr:col>
      <xdr:colOff>466574</xdr:colOff>
      <xdr:row>19</xdr:row>
      <xdr:rowOff>16585</xdr:rowOff>
    </xdr:to>
    <xdr:grpSp>
      <xdr:nvGrpSpPr>
        <xdr:cNvPr id="510" name="Group 509">
          <a:hlinkClick xmlns:r="http://schemas.openxmlformats.org/officeDocument/2006/relationships" r:id="rId7"/>
          <a:extLst>
            <a:ext uri="{FF2B5EF4-FFF2-40B4-BE49-F238E27FC236}">
              <a16:creationId xmlns:a16="http://schemas.microsoft.com/office/drawing/2014/main" id="{00000000-0008-0000-0000-0000FE010000}"/>
            </a:ext>
          </a:extLst>
        </xdr:cNvPr>
        <xdr:cNvGrpSpPr/>
      </xdr:nvGrpSpPr>
      <xdr:grpSpPr>
        <a:xfrm>
          <a:off x="3386487" y="3749557"/>
          <a:ext cx="360000" cy="187463"/>
          <a:chOff x="11438427" y="519907"/>
          <a:chExt cx="348758" cy="186533"/>
        </a:xfrm>
      </xdr:grpSpPr>
      <xdr:sp macro="" textlink="">
        <xdr:nvSpPr>
          <xdr:cNvPr id="511" name="Arrow: Notched Right 510">
            <a:extLst>
              <a:ext uri="{FF2B5EF4-FFF2-40B4-BE49-F238E27FC236}">
                <a16:creationId xmlns:a16="http://schemas.microsoft.com/office/drawing/2014/main" id="{00000000-0008-0000-0000-0000FF01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12" name="TextBox 511">
            <a:extLst>
              <a:ext uri="{FF2B5EF4-FFF2-40B4-BE49-F238E27FC236}">
                <a16:creationId xmlns:a16="http://schemas.microsoft.com/office/drawing/2014/main" id="{00000000-0008-0000-0000-000000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109888</xdr:colOff>
      <xdr:row>19</xdr:row>
      <xdr:rowOff>3612</xdr:rowOff>
    </xdr:from>
    <xdr:to>
      <xdr:col>2</xdr:col>
      <xdr:colOff>469888</xdr:colOff>
      <xdr:row>20</xdr:row>
      <xdr:rowOff>8858</xdr:rowOff>
    </xdr:to>
    <xdr:grpSp>
      <xdr:nvGrpSpPr>
        <xdr:cNvPr id="513" name="Group 512">
          <a:hlinkClick xmlns:r="http://schemas.openxmlformats.org/officeDocument/2006/relationships" r:id="rId7"/>
          <a:extLst>
            <a:ext uri="{FF2B5EF4-FFF2-40B4-BE49-F238E27FC236}">
              <a16:creationId xmlns:a16="http://schemas.microsoft.com/office/drawing/2014/main" id="{00000000-0008-0000-0000-000001020000}"/>
            </a:ext>
          </a:extLst>
        </xdr:cNvPr>
        <xdr:cNvGrpSpPr/>
      </xdr:nvGrpSpPr>
      <xdr:grpSpPr>
        <a:xfrm>
          <a:off x="3389801" y="3924047"/>
          <a:ext cx="360000" cy="187463"/>
          <a:chOff x="11438427" y="519907"/>
          <a:chExt cx="348758" cy="186533"/>
        </a:xfrm>
      </xdr:grpSpPr>
      <xdr:sp macro="" textlink="">
        <xdr:nvSpPr>
          <xdr:cNvPr id="514" name="Arrow: Notched Right 513">
            <a:extLst>
              <a:ext uri="{FF2B5EF4-FFF2-40B4-BE49-F238E27FC236}">
                <a16:creationId xmlns:a16="http://schemas.microsoft.com/office/drawing/2014/main" id="{00000000-0008-0000-0000-000002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15" name="TextBox 514">
            <a:extLst>
              <a:ext uri="{FF2B5EF4-FFF2-40B4-BE49-F238E27FC236}">
                <a16:creationId xmlns:a16="http://schemas.microsoft.com/office/drawing/2014/main" id="{00000000-0008-0000-0000-000003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107681</xdr:colOff>
      <xdr:row>20</xdr:row>
      <xdr:rowOff>1405</xdr:rowOff>
    </xdr:from>
    <xdr:to>
      <xdr:col>2</xdr:col>
      <xdr:colOff>467681</xdr:colOff>
      <xdr:row>21</xdr:row>
      <xdr:rowOff>6650</xdr:rowOff>
    </xdr:to>
    <xdr:grpSp>
      <xdr:nvGrpSpPr>
        <xdr:cNvPr id="516" name="Group 515">
          <a:hlinkClick xmlns:r="http://schemas.openxmlformats.org/officeDocument/2006/relationships" r:id="rId7"/>
          <a:extLst>
            <a:ext uri="{FF2B5EF4-FFF2-40B4-BE49-F238E27FC236}">
              <a16:creationId xmlns:a16="http://schemas.microsoft.com/office/drawing/2014/main" id="{00000000-0008-0000-0000-000004020000}"/>
            </a:ext>
          </a:extLst>
        </xdr:cNvPr>
        <xdr:cNvGrpSpPr/>
      </xdr:nvGrpSpPr>
      <xdr:grpSpPr>
        <a:xfrm>
          <a:off x="3387594" y="4104057"/>
          <a:ext cx="360000" cy="187463"/>
          <a:chOff x="11438427" y="519907"/>
          <a:chExt cx="348758" cy="186533"/>
        </a:xfrm>
      </xdr:grpSpPr>
      <xdr:sp macro="" textlink="">
        <xdr:nvSpPr>
          <xdr:cNvPr id="517" name="Arrow: Notched Right 516">
            <a:extLst>
              <a:ext uri="{FF2B5EF4-FFF2-40B4-BE49-F238E27FC236}">
                <a16:creationId xmlns:a16="http://schemas.microsoft.com/office/drawing/2014/main" id="{00000000-0008-0000-0000-000005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18" name="TextBox 517">
            <a:extLst>
              <a:ext uri="{FF2B5EF4-FFF2-40B4-BE49-F238E27FC236}">
                <a16:creationId xmlns:a16="http://schemas.microsoft.com/office/drawing/2014/main" id="{00000000-0008-0000-0000-000006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118721</xdr:colOff>
      <xdr:row>33</xdr:row>
      <xdr:rowOff>1386</xdr:rowOff>
    </xdr:from>
    <xdr:to>
      <xdr:col>2</xdr:col>
      <xdr:colOff>478721</xdr:colOff>
      <xdr:row>34</xdr:row>
      <xdr:rowOff>6631</xdr:rowOff>
    </xdr:to>
    <xdr:grpSp>
      <xdr:nvGrpSpPr>
        <xdr:cNvPr id="519" name="Group 518">
          <a:hlinkClick xmlns:r="http://schemas.openxmlformats.org/officeDocument/2006/relationships" r:id="rId7"/>
          <a:extLst>
            <a:ext uri="{FF2B5EF4-FFF2-40B4-BE49-F238E27FC236}">
              <a16:creationId xmlns:a16="http://schemas.microsoft.com/office/drawing/2014/main" id="{00000000-0008-0000-0000-000007020000}"/>
            </a:ext>
          </a:extLst>
        </xdr:cNvPr>
        <xdr:cNvGrpSpPr/>
      </xdr:nvGrpSpPr>
      <xdr:grpSpPr>
        <a:xfrm>
          <a:off x="3398634" y="6472864"/>
          <a:ext cx="360000" cy="187463"/>
          <a:chOff x="11438427" y="519907"/>
          <a:chExt cx="348758" cy="186533"/>
        </a:xfrm>
      </xdr:grpSpPr>
      <xdr:sp macro="" textlink="">
        <xdr:nvSpPr>
          <xdr:cNvPr id="520" name="Arrow: Notched Right 519">
            <a:extLst>
              <a:ext uri="{FF2B5EF4-FFF2-40B4-BE49-F238E27FC236}">
                <a16:creationId xmlns:a16="http://schemas.microsoft.com/office/drawing/2014/main" id="{00000000-0008-0000-0000-000008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21" name="TextBox 520">
            <a:extLst>
              <a:ext uri="{FF2B5EF4-FFF2-40B4-BE49-F238E27FC236}">
                <a16:creationId xmlns:a16="http://schemas.microsoft.com/office/drawing/2014/main" id="{00000000-0008-0000-0000-000009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116512</xdr:colOff>
      <xdr:row>33</xdr:row>
      <xdr:rowOff>181396</xdr:rowOff>
    </xdr:from>
    <xdr:to>
      <xdr:col>2</xdr:col>
      <xdr:colOff>476512</xdr:colOff>
      <xdr:row>35</xdr:row>
      <xdr:rowOff>4424</xdr:rowOff>
    </xdr:to>
    <xdr:grpSp>
      <xdr:nvGrpSpPr>
        <xdr:cNvPr id="522" name="Group 521">
          <a:hlinkClick xmlns:r="http://schemas.openxmlformats.org/officeDocument/2006/relationships" r:id="rId7"/>
          <a:extLst>
            <a:ext uri="{FF2B5EF4-FFF2-40B4-BE49-F238E27FC236}">
              <a16:creationId xmlns:a16="http://schemas.microsoft.com/office/drawing/2014/main" id="{00000000-0008-0000-0000-00000A020000}"/>
            </a:ext>
          </a:extLst>
        </xdr:cNvPr>
        <xdr:cNvGrpSpPr/>
      </xdr:nvGrpSpPr>
      <xdr:grpSpPr>
        <a:xfrm>
          <a:off x="3396425" y="6652874"/>
          <a:ext cx="360000" cy="187463"/>
          <a:chOff x="11438427" y="519907"/>
          <a:chExt cx="348758" cy="186533"/>
        </a:xfrm>
      </xdr:grpSpPr>
      <xdr:sp macro="" textlink="">
        <xdr:nvSpPr>
          <xdr:cNvPr id="523" name="Arrow: Notched Right 522">
            <a:extLst>
              <a:ext uri="{FF2B5EF4-FFF2-40B4-BE49-F238E27FC236}">
                <a16:creationId xmlns:a16="http://schemas.microsoft.com/office/drawing/2014/main" id="{00000000-0008-0000-0000-00000B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24" name="TextBox 523">
            <a:extLst>
              <a:ext uri="{FF2B5EF4-FFF2-40B4-BE49-F238E27FC236}">
                <a16:creationId xmlns:a16="http://schemas.microsoft.com/office/drawing/2014/main" id="{00000000-0008-0000-0000-00000C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119825</xdr:colOff>
      <xdr:row>35</xdr:row>
      <xdr:rowOff>8017</xdr:rowOff>
    </xdr:from>
    <xdr:to>
      <xdr:col>2</xdr:col>
      <xdr:colOff>479825</xdr:colOff>
      <xdr:row>36</xdr:row>
      <xdr:rowOff>13263</xdr:rowOff>
    </xdr:to>
    <xdr:grpSp>
      <xdr:nvGrpSpPr>
        <xdr:cNvPr id="525" name="Group 524">
          <a:hlinkClick xmlns:r="http://schemas.openxmlformats.org/officeDocument/2006/relationships" r:id="rId7"/>
          <a:extLst>
            <a:ext uri="{FF2B5EF4-FFF2-40B4-BE49-F238E27FC236}">
              <a16:creationId xmlns:a16="http://schemas.microsoft.com/office/drawing/2014/main" id="{00000000-0008-0000-0000-00000D020000}"/>
            </a:ext>
          </a:extLst>
        </xdr:cNvPr>
        <xdr:cNvGrpSpPr/>
      </xdr:nvGrpSpPr>
      <xdr:grpSpPr>
        <a:xfrm>
          <a:off x="3399738" y="6843930"/>
          <a:ext cx="360000" cy="187463"/>
          <a:chOff x="11438427" y="519907"/>
          <a:chExt cx="348758" cy="186533"/>
        </a:xfrm>
      </xdr:grpSpPr>
      <xdr:sp macro="" textlink="">
        <xdr:nvSpPr>
          <xdr:cNvPr id="526" name="Arrow: Notched Right 525">
            <a:extLst>
              <a:ext uri="{FF2B5EF4-FFF2-40B4-BE49-F238E27FC236}">
                <a16:creationId xmlns:a16="http://schemas.microsoft.com/office/drawing/2014/main" id="{00000000-0008-0000-0000-00000E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27" name="TextBox 526">
            <a:extLst>
              <a:ext uri="{FF2B5EF4-FFF2-40B4-BE49-F238E27FC236}">
                <a16:creationId xmlns:a16="http://schemas.microsoft.com/office/drawing/2014/main" id="{00000000-0008-0000-0000-00000F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117617</xdr:colOff>
      <xdr:row>35</xdr:row>
      <xdr:rowOff>171463</xdr:rowOff>
    </xdr:from>
    <xdr:to>
      <xdr:col>2</xdr:col>
      <xdr:colOff>477617</xdr:colOff>
      <xdr:row>36</xdr:row>
      <xdr:rowOff>176709</xdr:rowOff>
    </xdr:to>
    <xdr:grpSp>
      <xdr:nvGrpSpPr>
        <xdr:cNvPr id="528" name="Group 527">
          <a:hlinkClick xmlns:r="http://schemas.openxmlformats.org/officeDocument/2006/relationships" r:id="rId7"/>
          <a:extLst>
            <a:ext uri="{FF2B5EF4-FFF2-40B4-BE49-F238E27FC236}">
              <a16:creationId xmlns:a16="http://schemas.microsoft.com/office/drawing/2014/main" id="{00000000-0008-0000-0000-000010020000}"/>
            </a:ext>
          </a:extLst>
        </xdr:cNvPr>
        <xdr:cNvGrpSpPr/>
      </xdr:nvGrpSpPr>
      <xdr:grpSpPr>
        <a:xfrm>
          <a:off x="3397530" y="7007376"/>
          <a:ext cx="360000" cy="187463"/>
          <a:chOff x="11438427" y="519907"/>
          <a:chExt cx="348758" cy="186533"/>
        </a:xfrm>
      </xdr:grpSpPr>
      <xdr:sp macro="" textlink="">
        <xdr:nvSpPr>
          <xdr:cNvPr id="529" name="Arrow: Notched Right 528">
            <a:extLst>
              <a:ext uri="{FF2B5EF4-FFF2-40B4-BE49-F238E27FC236}">
                <a16:creationId xmlns:a16="http://schemas.microsoft.com/office/drawing/2014/main" id="{00000000-0008-0000-0000-000011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30" name="TextBox 529">
            <a:extLst>
              <a:ext uri="{FF2B5EF4-FFF2-40B4-BE49-F238E27FC236}">
                <a16:creationId xmlns:a16="http://schemas.microsoft.com/office/drawing/2014/main" id="{00000000-0008-0000-0000-000012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116513</xdr:colOff>
      <xdr:row>26</xdr:row>
      <xdr:rowOff>175872</xdr:rowOff>
    </xdr:from>
    <xdr:to>
      <xdr:col>2</xdr:col>
      <xdr:colOff>476513</xdr:colOff>
      <xdr:row>27</xdr:row>
      <xdr:rowOff>181118</xdr:rowOff>
    </xdr:to>
    <xdr:grpSp>
      <xdr:nvGrpSpPr>
        <xdr:cNvPr id="537" name="Group 536">
          <a:hlinkClick xmlns:r="http://schemas.openxmlformats.org/officeDocument/2006/relationships" r:id="rId7"/>
          <a:extLst>
            <a:ext uri="{FF2B5EF4-FFF2-40B4-BE49-F238E27FC236}">
              <a16:creationId xmlns:a16="http://schemas.microsoft.com/office/drawing/2014/main" id="{00000000-0008-0000-0000-000019020000}"/>
            </a:ext>
          </a:extLst>
        </xdr:cNvPr>
        <xdr:cNvGrpSpPr/>
      </xdr:nvGrpSpPr>
      <xdr:grpSpPr>
        <a:xfrm>
          <a:off x="3396426" y="5371829"/>
          <a:ext cx="360000" cy="187463"/>
          <a:chOff x="11438427" y="519907"/>
          <a:chExt cx="348758" cy="186533"/>
        </a:xfrm>
      </xdr:grpSpPr>
      <xdr:sp macro="" textlink="">
        <xdr:nvSpPr>
          <xdr:cNvPr id="538" name="Arrow: Notched Right 537">
            <a:extLst>
              <a:ext uri="{FF2B5EF4-FFF2-40B4-BE49-F238E27FC236}">
                <a16:creationId xmlns:a16="http://schemas.microsoft.com/office/drawing/2014/main" id="{00000000-0008-0000-0000-00001A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39" name="TextBox 538">
            <a:extLst>
              <a:ext uri="{FF2B5EF4-FFF2-40B4-BE49-F238E27FC236}">
                <a16:creationId xmlns:a16="http://schemas.microsoft.com/office/drawing/2014/main" id="{00000000-0008-0000-0000-00001B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114304</xdr:colOff>
      <xdr:row>27</xdr:row>
      <xdr:rowOff>179187</xdr:rowOff>
    </xdr:from>
    <xdr:to>
      <xdr:col>2</xdr:col>
      <xdr:colOff>474304</xdr:colOff>
      <xdr:row>29</xdr:row>
      <xdr:rowOff>2215</xdr:rowOff>
    </xdr:to>
    <xdr:grpSp>
      <xdr:nvGrpSpPr>
        <xdr:cNvPr id="540" name="Group 539">
          <a:hlinkClick xmlns:r="http://schemas.openxmlformats.org/officeDocument/2006/relationships" r:id="rId7"/>
          <a:extLst>
            <a:ext uri="{FF2B5EF4-FFF2-40B4-BE49-F238E27FC236}">
              <a16:creationId xmlns:a16="http://schemas.microsoft.com/office/drawing/2014/main" id="{00000000-0008-0000-0000-00001C020000}"/>
            </a:ext>
          </a:extLst>
        </xdr:cNvPr>
        <xdr:cNvGrpSpPr/>
      </xdr:nvGrpSpPr>
      <xdr:grpSpPr>
        <a:xfrm>
          <a:off x="3394217" y="5557361"/>
          <a:ext cx="360000" cy="187463"/>
          <a:chOff x="11438427" y="519907"/>
          <a:chExt cx="348758" cy="186533"/>
        </a:xfrm>
      </xdr:grpSpPr>
      <xdr:sp macro="" textlink="">
        <xdr:nvSpPr>
          <xdr:cNvPr id="541" name="Arrow: Notched Right 540">
            <a:extLst>
              <a:ext uri="{FF2B5EF4-FFF2-40B4-BE49-F238E27FC236}">
                <a16:creationId xmlns:a16="http://schemas.microsoft.com/office/drawing/2014/main" id="{00000000-0008-0000-0000-00001D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42" name="TextBox 541">
            <a:extLst>
              <a:ext uri="{FF2B5EF4-FFF2-40B4-BE49-F238E27FC236}">
                <a16:creationId xmlns:a16="http://schemas.microsoft.com/office/drawing/2014/main" id="{00000000-0008-0000-0000-00001E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117617</xdr:colOff>
      <xdr:row>29</xdr:row>
      <xdr:rowOff>284</xdr:rowOff>
    </xdr:from>
    <xdr:to>
      <xdr:col>2</xdr:col>
      <xdr:colOff>477617</xdr:colOff>
      <xdr:row>30</xdr:row>
      <xdr:rowOff>5530</xdr:rowOff>
    </xdr:to>
    <xdr:grpSp>
      <xdr:nvGrpSpPr>
        <xdr:cNvPr id="543" name="Group 542">
          <a:hlinkClick xmlns:r="http://schemas.openxmlformats.org/officeDocument/2006/relationships" r:id="rId7"/>
          <a:extLst>
            <a:ext uri="{FF2B5EF4-FFF2-40B4-BE49-F238E27FC236}">
              <a16:creationId xmlns:a16="http://schemas.microsoft.com/office/drawing/2014/main" id="{00000000-0008-0000-0000-00001F020000}"/>
            </a:ext>
          </a:extLst>
        </xdr:cNvPr>
        <xdr:cNvGrpSpPr/>
      </xdr:nvGrpSpPr>
      <xdr:grpSpPr>
        <a:xfrm>
          <a:off x="3397530" y="5742893"/>
          <a:ext cx="360000" cy="187463"/>
          <a:chOff x="11438427" y="519907"/>
          <a:chExt cx="348758" cy="186533"/>
        </a:xfrm>
      </xdr:grpSpPr>
      <xdr:sp macro="" textlink="">
        <xdr:nvSpPr>
          <xdr:cNvPr id="544" name="Arrow: Notched Right 543">
            <a:extLst>
              <a:ext uri="{FF2B5EF4-FFF2-40B4-BE49-F238E27FC236}">
                <a16:creationId xmlns:a16="http://schemas.microsoft.com/office/drawing/2014/main" id="{00000000-0008-0000-0000-000020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45" name="TextBox 544">
            <a:extLst>
              <a:ext uri="{FF2B5EF4-FFF2-40B4-BE49-F238E27FC236}">
                <a16:creationId xmlns:a16="http://schemas.microsoft.com/office/drawing/2014/main" id="{00000000-0008-0000-0000-000021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115409</xdr:colOff>
      <xdr:row>30</xdr:row>
      <xdr:rowOff>9121</xdr:rowOff>
    </xdr:from>
    <xdr:to>
      <xdr:col>2</xdr:col>
      <xdr:colOff>475409</xdr:colOff>
      <xdr:row>31</xdr:row>
      <xdr:rowOff>14367</xdr:rowOff>
    </xdr:to>
    <xdr:grpSp>
      <xdr:nvGrpSpPr>
        <xdr:cNvPr id="546" name="Group 545">
          <a:hlinkClick xmlns:r="http://schemas.openxmlformats.org/officeDocument/2006/relationships" r:id="rId7"/>
          <a:extLst>
            <a:ext uri="{FF2B5EF4-FFF2-40B4-BE49-F238E27FC236}">
              <a16:creationId xmlns:a16="http://schemas.microsoft.com/office/drawing/2014/main" id="{00000000-0008-0000-0000-000022020000}"/>
            </a:ext>
          </a:extLst>
        </xdr:cNvPr>
        <xdr:cNvGrpSpPr/>
      </xdr:nvGrpSpPr>
      <xdr:grpSpPr>
        <a:xfrm>
          <a:off x="3395322" y="5933947"/>
          <a:ext cx="360000" cy="187463"/>
          <a:chOff x="11438427" y="519907"/>
          <a:chExt cx="348758" cy="186533"/>
        </a:xfrm>
      </xdr:grpSpPr>
      <xdr:sp macro="" textlink="">
        <xdr:nvSpPr>
          <xdr:cNvPr id="547" name="Arrow: Notched Right 546">
            <a:extLst>
              <a:ext uri="{FF2B5EF4-FFF2-40B4-BE49-F238E27FC236}">
                <a16:creationId xmlns:a16="http://schemas.microsoft.com/office/drawing/2014/main" id="{00000000-0008-0000-0000-000023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48" name="TextBox 547">
            <a:extLst>
              <a:ext uri="{FF2B5EF4-FFF2-40B4-BE49-F238E27FC236}">
                <a16:creationId xmlns:a16="http://schemas.microsoft.com/office/drawing/2014/main" id="{00000000-0008-0000-0000-000024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118723</xdr:colOff>
      <xdr:row>31</xdr:row>
      <xdr:rowOff>1394</xdr:rowOff>
    </xdr:from>
    <xdr:to>
      <xdr:col>2</xdr:col>
      <xdr:colOff>478723</xdr:colOff>
      <xdr:row>32</xdr:row>
      <xdr:rowOff>6639</xdr:rowOff>
    </xdr:to>
    <xdr:grpSp>
      <xdr:nvGrpSpPr>
        <xdr:cNvPr id="549" name="Group 548">
          <a:hlinkClick xmlns:r="http://schemas.openxmlformats.org/officeDocument/2006/relationships" r:id="rId7"/>
          <a:extLst>
            <a:ext uri="{FF2B5EF4-FFF2-40B4-BE49-F238E27FC236}">
              <a16:creationId xmlns:a16="http://schemas.microsoft.com/office/drawing/2014/main" id="{00000000-0008-0000-0000-000025020000}"/>
            </a:ext>
          </a:extLst>
        </xdr:cNvPr>
        <xdr:cNvGrpSpPr/>
      </xdr:nvGrpSpPr>
      <xdr:grpSpPr>
        <a:xfrm>
          <a:off x="3398636" y="6108437"/>
          <a:ext cx="360000" cy="187463"/>
          <a:chOff x="11438427" y="519907"/>
          <a:chExt cx="348758" cy="186533"/>
        </a:xfrm>
      </xdr:grpSpPr>
      <xdr:sp macro="" textlink="">
        <xdr:nvSpPr>
          <xdr:cNvPr id="550" name="Arrow: Notched Right 549">
            <a:extLst>
              <a:ext uri="{FF2B5EF4-FFF2-40B4-BE49-F238E27FC236}">
                <a16:creationId xmlns:a16="http://schemas.microsoft.com/office/drawing/2014/main" id="{00000000-0008-0000-0000-000026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51" name="TextBox 550">
            <a:extLst>
              <a:ext uri="{FF2B5EF4-FFF2-40B4-BE49-F238E27FC236}">
                <a16:creationId xmlns:a16="http://schemas.microsoft.com/office/drawing/2014/main" id="{00000000-0008-0000-0000-000027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2</xdr:col>
      <xdr:colOff>116516</xdr:colOff>
      <xdr:row>31</xdr:row>
      <xdr:rowOff>181404</xdr:rowOff>
    </xdr:from>
    <xdr:to>
      <xdr:col>2</xdr:col>
      <xdr:colOff>476516</xdr:colOff>
      <xdr:row>33</xdr:row>
      <xdr:rowOff>4432</xdr:rowOff>
    </xdr:to>
    <xdr:grpSp>
      <xdr:nvGrpSpPr>
        <xdr:cNvPr id="552" name="Group 551">
          <a:hlinkClick xmlns:r="http://schemas.openxmlformats.org/officeDocument/2006/relationships" r:id="rId7"/>
          <a:extLst>
            <a:ext uri="{FF2B5EF4-FFF2-40B4-BE49-F238E27FC236}">
              <a16:creationId xmlns:a16="http://schemas.microsoft.com/office/drawing/2014/main" id="{00000000-0008-0000-0000-000028020000}"/>
            </a:ext>
          </a:extLst>
        </xdr:cNvPr>
        <xdr:cNvGrpSpPr/>
      </xdr:nvGrpSpPr>
      <xdr:grpSpPr>
        <a:xfrm>
          <a:off x="3396429" y="6288447"/>
          <a:ext cx="360000" cy="187463"/>
          <a:chOff x="11438427" y="519907"/>
          <a:chExt cx="348758" cy="186533"/>
        </a:xfrm>
      </xdr:grpSpPr>
      <xdr:sp macro="" textlink="">
        <xdr:nvSpPr>
          <xdr:cNvPr id="553" name="Arrow: Notched Right 552">
            <a:extLst>
              <a:ext uri="{FF2B5EF4-FFF2-40B4-BE49-F238E27FC236}">
                <a16:creationId xmlns:a16="http://schemas.microsoft.com/office/drawing/2014/main" id="{00000000-0008-0000-0000-000029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54" name="TextBox 553">
            <a:extLst>
              <a:ext uri="{FF2B5EF4-FFF2-40B4-BE49-F238E27FC236}">
                <a16:creationId xmlns:a16="http://schemas.microsoft.com/office/drawing/2014/main" id="{00000000-0008-0000-0000-00002A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104340</xdr:colOff>
      <xdr:row>9</xdr:row>
      <xdr:rowOff>9136</xdr:rowOff>
    </xdr:from>
    <xdr:to>
      <xdr:col>6</xdr:col>
      <xdr:colOff>464340</xdr:colOff>
      <xdr:row>10</xdr:row>
      <xdr:rowOff>14382</xdr:rowOff>
    </xdr:to>
    <xdr:grpSp>
      <xdr:nvGrpSpPr>
        <xdr:cNvPr id="555" name="Group 554">
          <a:hlinkClick xmlns:r="http://schemas.openxmlformats.org/officeDocument/2006/relationships" r:id="rId7"/>
          <a:extLst>
            <a:ext uri="{FF2B5EF4-FFF2-40B4-BE49-F238E27FC236}">
              <a16:creationId xmlns:a16="http://schemas.microsoft.com/office/drawing/2014/main" id="{00000000-0008-0000-0000-00002B020000}"/>
            </a:ext>
          </a:extLst>
        </xdr:cNvPr>
        <xdr:cNvGrpSpPr/>
      </xdr:nvGrpSpPr>
      <xdr:grpSpPr>
        <a:xfrm>
          <a:off x="7939688" y="2107397"/>
          <a:ext cx="360000" cy="187463"/>
          <a:chOff x="11438427" y="519907"/>
          <a:chExt cx="348758" cy="186533"/>
        </a:xfrm>
      </xdr:grpSpPr>
      <xdr:sp macro="" textlink="">
        <xdr:nvSpPr>
          <xdr:cNvPr id="556" name="Arrow: Notched Right 555">
            <a:extLst>
              <a:ext uri="{FF2B5EF4-FFF2-40B4-BE49-F238E27FC236}">
                <a16:creationId xmlns:a16="http://schemas.microsoft.com/office/drawing/2014/main" id="{00000000-0008-0000-0000-00002C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57" name="TextBox 556">
            <a:extLst>
              <a:ext uri="{FF2B5EF4-FFF2-40B4-BE49-F238E27FC236}">
                <a16:creationId xmlns:a16="http://schemas.microsoft.com/office/drawing/2014/main" id="{00000000-0008-0000-0000-00002D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102131</xdr:colOff>
      <xdr:row>10</xdr:row>
      <xdr:rowOff>6929</xdr:rowOff>
    </xdr:from>
    <xdr:to>
      <xdr:col>6</xdr:col>
      <xdr:colOff>462131</xdr:colOff>
      <xdr:row>11</xdr:row>
      <xdr:rowOff>12174</xdr:rowOff>
    </xdr:to>
    <xdr:grpSp>
      <xdr:nvGrpSpPr>
        <xdr:cNvPr id="558" name="Group 557">
          <a:hlinkClick xmlns:r="http://schemas.openxmlformats.org/officeDocument/2006/relationships" r:id="rId7"/>
          <a:extLst>
            <a:ext uri="{FF2B5EF4-FFF2-40B4-BE49-F238E27FC236}">
              <a16:creationId xmlns:a16="http://schemas.microsoft.com/office/drawing/2014/main" id="{00000000-0008-0000-0000-00002E020000}"/>
            </a:ext>
          </a:extLst>
        </xdr:cNvPr>
        <xdr:cNvGrpSpPr/>
      </xdr:nvGrpSpPr>
      <xdr:grpSpPr>
        <a:xfrm>
          <a:off x="7937479" y="2287407"/>
          <a:ext cx="360000" cy="187463"/>
          <a:chOff x="11438427" y="519907"/>
          <a:chExt cx="348758" cy="186533"/>
        </a:xfrm>
      </xdr:grpSpPr>
      <xdr:sp macro="" textlink="">
        <xdr:nvSpPr>
          <xdr:cNvPr id="559" name="Arrow: Notched Right 558">
            <a:extLst>
              <a:ext uri="{FF2B5EF4-FFF2-40B4-BE49-F238E27FC236}">
                <a16:creationId xmlns:a16="http://schemas.microsoft.com/office/drawing/2014/main" id="{00000000-0008-0000-0000-00002F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60" name="TextBox 559">
            <a:extLst>
              <a:ext uri="{FF2B5EF4-FFF2-40B4-BE49-F238E27FC236}">
                <a16:creationId xmlns:a16="http://schemas.microsoft.com/office/drawing/2014/main" id="{00000000-0008-0000-0000-000030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105444</xdr:colOff>
      <xdr:row>11</xdr:row>
      <xdr:rowOff>15767</xdr:rowOff>
    </xdr:from>
    <xdr:to>
      <xdr:col>6</xdr:col>
      <xdr:colOff>465444</xdr:colOff>
      <xdr:row>12</xdr:row>
      <xdr:rowOff>21013</xdr:rowOff>
    </xdr:to>
    <xdr:grpSp>
      <xdr:nvGrpSpPr>
        <xdr:cNvPr id="561" name="Group 560">
          <a:hlinkClick xmlns:r="http://schemas.openxmlformats.org/officeDocument/2006/relationships" r:id="rId7"/>
          <a:extLst>
            <a:ext uri="{FF2B5EF4-FFF2-40B4-BE49-F238E27FC236}">
              <a16:creationId xmlns:a16="http://schemas.microsoft.com/office/drawing/2014/main" id="{00000000-0008-0000-0000-000031020000}"/>
            </a:ext>
          </a:extLst>
        </xdr:cNvPr>
        <xdr:cNvGrpSpPr/>
      </xdr:nvGrpSpPr>
      <xdr:grpSpPr>
        <a:xfrm>
          <a:off x="7940792" y="2478463"/>
          <a:ext cx="360000" cy="187463"/>
          <a:chOff x="11438427" y="519907"/>
          <a:chExt cx="348758" cy="186533"/>
        </a:xfrm>
      </xdr:grpSpPr>
      <xdr:sp macro="" textlink="">
        <xdr:nvSpPr>
          <xdr:cNvPr id="562" name="Arrow: Notched Right 561">
            <a:extLst>
              <a:ext uri="{FF2B5EF4-FFF2-40B4-BE49-F238E27FC236}">
                <a16:creationId xmlns:a16="http://schemas.microsoft.com/office/drawing/2014/main" id="{00000000-0008-0000-0000-000032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63" name="TextBox 562">
            <a:extLst>
              <a:ext uri="{FF2B5EF4-FFF2-40B4-BE49-F238E27FC236}">
                <a16:creationId xmlns:a16="http://schemas.microsoft.com/office/drawing/2014/main" id="{00000000-0008-0000-0000-000033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103236</xdr:colOff>
      <xdr:row>11</xdr:row>
      <xdr:rowOff>179213</xdr:rowOff>
    </xdr:from>
    <xdr:to>
      <xdr:col>6</xdr:col>
      <xdr:colOff>463236</xdr:colOff>
      <xdr:row>13</xdr:row>
      <xdr:rowOff>2242</xdr:rowOff>
    </xdr:to>
    <xdr:grpSp>
      <xdr:nvGrpSpPr>
        <xdr:cNvPr id="564" name="Group 563">
          <a:hlinkClick xmlns:r="http://schemas.openxmlformats.org/officeDocument/2006/relationships" r:id="rId7"/>
          <a:extLst>
            <a:ext uri="{FF2B5EF4-FFF2-40B4-BE49-F238E27FC236}">
              <a16:creationId xmlns:a16="http://schemas.microsoft.com/office/drawing/2014/main" id="{00000000-0008-0000-0000-000034020000}"/>
            </a:ext>
          </a:extLst>
        </xdr:cNvPr>
        <xdr:cNvGrpSpPr/>
      </xdr:nvGrpSpPr>
      <xdr:grpSpPr>
        <a:xfrm>
          <a:off x="7938584" y="2641909"/>
          <a:ext cx="360000" cy="187463"/>
          <a:chOff x="11438427" y="519907"/>
          <a:chExt cx="348758" cy="186533"/>
        </a:xfrm>
      </xdr:grpSpPr>
      <xdr:sp macro="" textlink="">
        <xdr:nvSpPr>
          <xdr:cNvPr id="565" name="Arrow: Notched Right 564">
            <a:extLst>
              <a:ext uri="{FF2B5EF4-FFF2-40B4-BE49-F238E27FC236}">
                <a16:creationId xmlns:a16="http://schemas.microsoft.com/office/drawing/2014/main" id="{00000000-0008-0000-0000-000035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66" name="TextBox 565">
            <a:extLst>
              <a:ext uri="{FF2B5EF4-FFF2-40B4-BE49-F238E27FC236}">
                <a16:creationId xmlns:a16="http://schemas.microsoft.com/office/drawing/2014/main" id="{00000000-0008-0000-0000-000036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106550</xdr:colOff>
      <xdr:row>13</xdr:row>
      <xdr:rowOff>11354</xdr:rowOff>
    </xdr:from>
    <xdr:to>
      <xdr:col>6</xdr:col>
      <xdr:colOff>466550</xdr:colOff>
      <xdr:row>14</xdr:row>
      <xdr:rowOff>16599</xdr:rowOff>
    </xdr:to>
    <xdr:grpSp>
      <xdr:nvGrpSpPr>
        <xdr:cNvPr id="567" name="Group 566">
          <a:hlinkClick xmlns:r="http://schemas.openxmlformats.org/officeDocument/2006/relationships" r:id="rId7"/>
          <a:extLst>
            <a:ext uri="{FF2B5EF4-FFF2-40B4-BE49-F238E27FC236}">
              <a16:creationId xmlns:a16="http://schemas.microsoft.com/office/drawing/2014/main" id="{00000000-0008-0000-0000-000037020000}"/>
            </a:ext>
          </a:extLst>
        </xdr:cNvPr>
        <xdr:cNvGrpSpPr/>
      </xdr:nvGrpSpPr>
      <xdr:grpSpPr>
        <a:xfrm>
          <a:off x="7941898" y="2838484"/>
          <a:ext cx="360000" cy="187463"/>
          <a:chOff x="11438427" y="519907"/>
          <a:chExt cx="348758" cy="186533"/>
        </a:xfrm>
      </xdr:grpSpPr>
      <xdr:sp macro="" textlink="">
        <xdr:nvSpPr>
          <xdr:cNvPr id="568" name="Arrow: Notched Right 567">
            <a:extLst>
              <a:ext uri="{FF2B5EF4-FFF2-40B4-BE49-F238E27FC236}">
                <a16:creationId xmlns:a16="http://schemas.microsoft.com/office/drawing/2014/main" id="{00000000-0008-0000-0000-000038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69" name="TextBox 568">
            <a:extLst>
              <a:ext uri="{FF2B5EF4-FFF2-40B4-BE49-F238E27FC236}">
                <a16:creationId xmlns:a16="http://schemas.microsoft.com/office/drawing/2014/main" id="{00000000-0008-0000-0000-000039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104343</xdr:colOff>
      <xdr:row>13</xdr:row>
      <xdr:rowOff>180322</xdr:rowOff>
    </xdr:from>
    <xdr:to>
      <xdr:col>6</xdr:col>
      <xdr:colOff>464343</xdr:colOff>
      <xdr:row>15</xdr:row>
      <xdr:rowOff>3350</xdr:rowOff>
    </xdr:to>
    <xdr:grpSp>
      <xdr:nvGrpSpPr>
        <xdr:cNvPr id="570" name="Group 569">
          <a:hlinkClick xmlns:r="http://schemas.openxmlformats.org/officeDocument/2006/relationships" r:id="rId7"/>
          <a:extLst>
            <a:ext uri="{FF2B5EF4-FFF2-40B4-BE49-F238E27FC236}">
              <a16:creationId xmlns:a16="http://schemas.microsoft.com/office/drawing/2014/main" id="{00000000-0008-0000-0000-00003A020000}"/>
            </a:ext>
          </a:extLst>
        </xdr:cNvPr>
        <xdr:cNvGrpSpPr/>
      </xdr:nvGrpSpPr>
      <xdr:grpSpPr>
        <a:xfrm>
          <a:off x="7939691" y="3007452"/>
          <a:ext cx="360000" cy="187463"/>
          <a:chOff x="11438427" y="519907"/>
          <a:chExt cx="348758" cy="186533"/>
        </a:xfrm>
      </xdr:grpSpPr>
      <xdr:sp macro="" textlink="">
        <xdr:nvSpPr>
          <xdr:cNvPr id="571" name="Arrow: Notched Right 570">
            <a:extLst>
              <a:ext uri="{FF2B5EF4-FFF2-40B4-BE49-F238E27FC236}">
                <a16:creationId xmlns:a16="http://schemas.microsoft.com/office/drawing/2014/main" id="{00000000-0008-0000-0000-00003B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72" name="TextBox 571">
            <a:extLst>
              <a:ext uri="{FF2B5EF4-FFF2-40B4-BE49-F238E27FC236}">
                <a16:creationId xmlns:a16="http://schemas.microsoft.com/office/drawing/2014/main" id="{00000000-0008-0000-0000-00003C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102132</xdr:colOff>
      <xdr:row>3</xdr:row>
      <xdr:rowOff>1405</xdr:rowOff>
    </xdr:from>
    <xdr:to>
      <xdr:col>6</xdr:col>
      <xdr:colOff>462132</xdr:colOff>
      <xdr:row>4</xdr:row>
      <xdr:rowOff>6651</xdr:rowOff>
    </xdr:to>
    <xdr:grpSp>
      <xdr:nvGrpSpPr>
        <xdr:cNvPr id="573" name="Group 572">
          <a:hlinkClick xmlns:r="http://schemas.openxmlformats.org/officeDocument/2006/relationships" r:id="rId7"/>
          <a:extLst>
            <a:ext uri="{FF2B5EF4-FFF2-40B4-BE49-F238E27FC236}">
              <a16:creationId xmlns:a16="http://schemas.microsoft.com/office/drawing/2014/main" id="{00000000-0008-0000-0000-00003D020000}"/>
            </a:ext>
          </a:extLst>
        </xdr:cNvPr>
        <xdr:cNvGrpSpPr/>
      </xdr:nvGrpSpPr>
      <xdr:grpSpPr>
        <a:xfrm>
          <a:off x="7937480" y="1006362"/>
          <a:ext cx="360000" cy="187463"/>
          <a:chOff x="11438427" y="519907"/>
          <a:chExt cx="348758" cy="186533"/>
        </a:xfrm>
      </xdr:grpSpPr>
      <xdr:sp macro="" textlink="">
        <xdr:nvSpPr>
          <xdr:cNvPr id="574" name="Arrow: Notched Right 573">
            <a:extLst>
              <a:ext uri="{FF2B5EF4-FFF2-40B4-BE49-F238E27FC236}">
                <a16:creationId xmlns:a16="http://schemas.microsoft.com/office/drawing/2014/main" id="{00000000-0008-0000-0000-00003E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75" name="TextBox 574">
            <a:extLst>
              <a:ext uri="{FF2B5EF4-FFF2-40B4-BE49-F238E27FC236}">
                <a16:creationId xmlns:a16="http://schemas.microsoft.com/office/drawing/2014/main" id="{00000000-0008-0000-0000-00003F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99923</xdr:colOff>
      <xdr:row>4</xdr:row>
      <xdr:rowOff>4720</xdr:rowOff>
    </xdr:from>
    <xdr:to>
      <xdr:col>6</xdr:col>
      <xdr:colOff>459923</xdr:colOff>
      <xdr:row>5</xdr:row>
      <xdr:rowOff>9966</xdr:rowOff>
    </xdr:to>
    <xdr:grpSp>
      <xdr:nvGrpSpPr>
        <xdr:cNvPr id="576" name="Group 575">
          <a:hlinkClick xmlns:r="http://schemas.openxmlformats.org/officeDocument/2006/relationships" r:id="rId7"/>
          <a:extLst>
            <a:ext uri="{FF2B5EF4-FFF2-40B4-BE49-F238E27FC236}">
              <a16:creationId xmlns:a16="http://schemas.microsoft.com/office/drawing/2014/main" id="{00000000-0008-0000-0000-000040020000}"/>
            </a:ext>
          </a:extLst>
        </xdr:cNvPr>
        <xdr:cNvGrpSpPr/>
      </xdr:nvGrpSpPr>
      <xdr:grpSpPr>
        <a:xfrm>
          <a:off x="7935271" y="1191894"/>
          <a:ext cx="360000" cy="187463"/>
          <a:chOff x="11438427" y="519907"/>
          <a:chExt cx="348758" cy="186533"/>
        </a:xfrm>
      </xdr:grpSpPr>
      <xdr:sp macro="" textlink="">
        <xdr:nvSpPr>
          <xdr:cNvPr id="577" name="Arrow: Notched Right 576">
            <a:extLst>
              <a:ext uri="{FF2B5EF4-FFF2-40B4-BE49-F238E27FC236}">
                <a16:creationId xmlns:a16="http://schemas.microsoft.com/office/drawing/2014/main" id="{00000000-0008-0000-0000-000041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78" name="TextBox 577">
            <a:extLst>
              <a:ext uri="{FF2B5EF4-FFF2-40B4-BE49-F238E27FC236}">
                <a16:creationId xmlns:a16="http://schemas.microsoft.com/office/drawing/2014/main" id="{00000000-0008-0000-0000-000042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103236</xdr:colOff>
      <xdr:row>5</xdr:row>
      <xdr:rowOff>8035</xdr:rowOff>
    </xdr:from>
    <xdr:to>
      <xdr:col>6</xdr:col>
      <xdr:colOff>463236</xdr:colOff>
      <xdr:row>6</xdr:row>
      <xdr:rowOff>13280</xdr:rowOff>
    </xdr:to>
    <xdr:grpSp>
      <xdr:nvGrpSpPr>
        <xdr:cNvPr id="579" name="Group 578">
          <a:hlinkClick xmlns:r="http://schemas.openxmlformats.org/officeDocument/2006/relationships" r:id="rId7"/>
          <a:extLst>
            <a:ext uri="{FF2B5EF4-FFF2-40B4-BE49-F238E27FC236}">
              <a16:creationId xmlns:a16="http://schemas.microsoft.com/office/drawing/2014/main" id="{00000000-0008-0000-0000-000043020000}"/>
            </a:ext>
          </a:extLst>
        </xdr:cNvPr>
        <xdr:cNvGrpSpPr/>
      </xdr:nvGrpSpPr>
      <xdr:grpSpPr>
        <a:xfrm>
          <a:off x="7938584" y="1377426"/>
          <a:ext cx="360000" cy="187463"/>
          <a:chOff x="11438427" y="519907"/>
          <a:chExt cx="348758" cy="186533"/>
        </a:xfrm>
      </xdr:grpSpPr>
      <xdr:sp macro="" textlink="">
        <xdr:nvSpPr>
          <xdr:cNvPr id="580" name="Arrow: Notched Right 579">
            <a:extLst>
              <a:ext uri="{FF2B5EF4-FFF2-40B4-BE49-F238E27FC236}">
                <a16:creationId xmlns:a16="http://schemas.microsoft.com/office/drawing/2014/main" id="{00000000-0008-0000-0000-000044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81" name="TextBox 580">
            <a:extLst>
              <a:ext uri="{FF2B5EF4-FFF2-40B4-BE49-F238E27FC236}">
                <a16:creationId xmlns:a16="http://schemas.microsoft.com/office/drawing/2014/main" id="{00000000-0008-0000-0000-000045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101028</xdr:colOff>
      <xdr:row>6</xdr:row>
      <xdr:rowOff>16871</xdr:rowOff>
    </xdr:from>
    <xdr:to>
      <xdr:col>6</xdr:col>
      <xdr:colOff>461028</xdr:colOff>
      <xdr:row>7</xdr:row>
      <xdr:rowOff>22117</xdr:rowOff>
    </xdr:to>
    <xdr:grpSp>
      <xdr:nvGrpSpPr>
        <xdr:cNvPr id="582" name="Group 581">
          <a:hlinkClick xmlns:r="http://schemas.openxmlformats.org/officeDocument/2006/relationships" r:id="rId7"/>
          <a:extLst>
            <a:ext uri="{FF2B5EF4-FFF2-40B4-BE49-F238E27FC236}">
              <a16:creationId xmlns:a16="http://schemas.microsoft.com/office/drawing/2014/main" id="{00000000-0008-0000-0000-000046020000}"/>
            </a:ext>
          </a:extLst>
        </xdr:cNvPr>
        <xdr:cNvGrpSpPr/>
      </xdr:nvGrpSpPr>
      <xdr:grpSpPr>
        <a:xfrm>
          <a:off x="7936376" y="1568480"/>
          <a:ext cx="360000" cy="187463"/>
          <a:chOff x="11438427" y="519907"/>
          <a:chExt cx="348758" cy="186533"/>
        </a:xfrm>
      </xdr:grpSpPr>
      <xdr:sp macro="" textlink="">
        <xdr:nvSpPr>
          <xdr:cNvPr id="583" name="Arrow: Notched Right 582">
            <a:extLst>
              <a:ext uri="{FF2B5EF4-FFF2-40B4-BE49-F238E27FC236}">
                <a16:creationId xmlns:a16="http://schemas.microsoft.com/office/drawing/2014/main" id="{00000000-0008-0000-0000-000047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84" name="TextBox 583">
            <a:extLst>
              <a:ext uri="{FF2B5EF4-FFF2-40B4-BE49-F238E27FC236}">
                <a16:creationId xmlns:a16="http://schemas.microsoft.com/office/drawing/2014/main" id="{00000000-0008-0000-0000-000048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104342</xdr:colOff>
      <xdr:row>7</xdr:row>
      <xdr:rowOff>9144</xdr:rowOff>
    </xdr:from>
    <xdr:to>
      <xdr:col>6</xdr:col>
      <xdr:colOff>464342</xdr:colOff>
      <xdr:row>8</xdr:row>
      <xdr:rowOff>14390</xdr:rowOff>
    </xdr:to>
    <xdr:grpSp>
      <xdr:nvGrpSpPr>
        <xdr:cNvPr id="585" name="Group 584">
          <a:hlinkClick xmlns:r="http://schemas.openxmlformats.org/officeDocument/2006/relationships" r:id="rId7"/>
          <a:extLst>
            <a:ext uri="{FF2B5EF4-FFF2-40B4-BE49-F238E27FC236}">
              <a16:creationId xmlns:a16="http://schemas.microsoft.com/office/drawing/2014/main" id="{00000000-0008-0000-0000-000049020000}"/>
            </a:ext>
          </a:extLst>
        </xdr:cNvPr>
        <xdr:cNvGrpSpPr/>
      </xdr:nvGrpSpPr>
      <xdr:grpSpPr>
        <a:xfrm>
          <a:off x="7939690" y="1742970"/>
          <a:ext cx="360000" cy="187463"/>
          <a:chOff x="11438427" y="519907"/>
          <a:chExt cx="348758" cy="186533"/>
        </a:xfrm>
      </xdr:grpSpPr>
      <xdr:sp macro="" textlink="">
        <xdr:nvSpPr>
          <xdr:cNvPr id="586" name="Arrow: Notched Right 585">
            <a:extLst>
              <a:ext uri="{FF2B5EF4-FFF2-40B4-BE49-F238E27FC236}">
                <a16:creationId xmlns:a16="http://schemas.microsoft.com/office/drawing/2014/main" id="{00000000-0008-0000-0000-00004A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87" name="TextBox 586">
            <a:extLst>
              <a:ext uri="{FF2B5EF4-FFF2-40B4-BE49-F238E27FC236}">
                <a16:creationId xmlns:a16="http://schemas.microsoft.com/office/drawing/2014/main" id="{00000000-0008-0000-0000-00004B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102135</xdr:colOff>
      <xdr:row>8</xdr:row>
      <xdr:rowOff>6937</xdr:rowOff>
    </xdr:from>
    <xdr:to>
      <xdr:col>6</xdr:col>
      <xdr:colOff>462135</xdr:colOff>
      <xdr:row>9</xdr:row>
      <xdr:rowOff>12182</xdr:rowOff>
    </xdr:to>
    <xdr:grpSp>
      <xdr:nvGrpSpPr>
        <xdr:cNvPr id="588" name="Group 587">
          <a:hlinkClick xmlns:r="http://schemas.openxmlformats.org/officeDocument/2006/relationships" r:id="rId7"/>
          <a:extLst>
            <a:ext uri="{FF2B5EF4-FFF2-40B4-BE49-F238E27FC236}">
              <a16:creationId xmlns:a16="http://schemas.microsoft.com/office/drawing/2014/main" id="{00000000-0008-0000-0000-00004C020000}"/>
            </a:ext>
          </a:extLst>
        </xdr:cNvPr>
        <xdr:cNvGrpSpPr/>
      </xdr:nvGrpSpPr>
      <xdr:grpSpPr>
        <a:xfrm>
          <a:off x="7937483" y="1922980"/>
          <a:ext cx="360000" cy="187463"/>
          <a:chOff x="11438427" y="519907"/>
          <a:chExt cx="348758" cy="186533"/>
        </a:xfrm>
      </xdr:grpSpPr>
      <xdr:sp macro="" textlink="">
        <xdr:nvSpPr>
          <xdr:cNvPr id="589" name="Arrow: Notched Right 588">
            <a:extLst>
              <a:ext uri="{FF2B5EF4-FFF2-40B4-BE49-F238E27FC236}">
                <a16:creationId xmlns:a16="http://schemas.microsoft.com/office/drawing/2014/main" id="{00000000-0008-0000-0000-00004D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90" name="TextBox 589">
            <a:extLst>
              <a:ext uri="{FF2B5EF4-FFF2-40B4-BE49-F238E27FC236}">
                <a16:creationId xmlns:a16="http://schemas.microsoft.com/office/drawing/2014/main" id="{00000000-0008-0000-0000-00004E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107653</xdr:colOff>
      <xdr:row>21</xdr:row>
      <xdr:rowOff>6917</xdr:rowOff>
    </xdr:from>
    <xdr:to>
      <xdr:col>6</xdr:col>
      <xdr:colOff>467653</xdr:colOff>
      <xdr:row>22</xdr:row>
      <xdr:rowOff>12163</xdr:rowOff>
    </xdr:to>
    <xdr:grpSp>
      <xdr:nvGrpSpPr>
        <xdr:cNvPr id="591" name="Group 590">
          <a:hlinkClick xmlns:r="http://schemas.openxmlformats.org/officeDocument/2006/relationships" r:id="rId7"/>
          <a:extLst>
            <a:ext uri="{FF2B5EF4-FFF2-40B4-BE49-F238E27FC236}">
              <a16:creationId xmlns:a16="http://schemas.microsoft.com/office/drawing/2014/main" id="{00000000-0008-0000-0000-00004F020000}"/>
            </a:ext>
          </a:extLst>
        </xdr:cNvPr>
        <xdr:cNvGrpSpPr/>
      </xdr:nvGrpSpPr>
      <xdr:grpSpPr>
        <a:xfrm>
          <a:off x="7943001" y="4291787"/>
          <a:ext cx="360000" cy="187463"/>
          <a:chOff x="11438427" y="519907"/>
          <a:chExt cx="348758" cy="186533"/>
        </a:xfrm>
      </xdr:grpSpPr>
      <xdr:sp macro="" textlink="">
        <xdr:nvSpPr>
          <xdr:cNvPr id="592" name="Arrow: Notched Right 591">
            <a:extLst>
              <a:ext uri="{FF2B5EF4-FFF2-40B4-BE49-F238E27FC236}">
                <a16:creationId xmlns:a16="http://schemas.microsoft.com/office/drawing/2014/main" id="{00000000-0008-0000-0000-000050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93" name="TextBox 592">
            <a:extLst>
              <a:ext uri="{FF2B5EF4-FFF2-40B4-BE49-F238E27FC236}">
                <a16:creationId xmlns:a16="http://schemas.microsoft.com/office/drawing/2014/main" id="{00000000-0008-0000-0000-000051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105444</xdr:colOff>
      <xdr:row>22</xdr:row>
      <xdr:rowOff>4710</xdr:rowOff>
    </xdr:from>
    <xdr:to>
      <xdr:col>6</xdr:col>
      <xdr:colOff>465444</xdr:colOff>
      <xdr:row>23</xdr:row>
      <xdr:rowOff>9956</xdr:rowOff>
    </xdr:to>
    <xdr:grpSp>
      <xdr:nvGrpSpPr>
        <xdr:cNvPr id="594" name="Group 593">
          <a:hlinkClick xmlns:r="http://schemas.openxmlformats.org/officeDocument/2006/relationships" r:id="rId7"/>
          <a:extLst>
            <a:ext uri="{FF2B5EF4-FFF2-40B4-BE49-F238E27FC236}">
              <a16:creationId xmlns:a16="http://schemas.microsoft.com/office/drawing/2014/main" id="{00000000-0008-0000-0000-000052020000}"/>
            </a:ext>
          </a:extLst>
        </xdr:cNvPr>
        <xdr:cNvGrpSpPr/>
      </xdr:nvGrpSpPr>
      <xdr:grpSpPr>
        <a:xfrm>
          <a:off x="7940792" y="4471797"/>
          <a:ext cx="360000" cy="187463"/>
          <a:chOff x="11438427" y="519907"/>
          <a:chExt cx="348758" cy="186533"/>
        </a:xfrm>
      </xdr:grpSpPr>
      <xdr:sp macro="" textlink="">
        <xdr:nvSpPr>
          <xdr:cNvPr id="595" name="Arrow: Notched Right 594">
            <a:extLst>
              <a:ext uri="{FF2B5EF4-FFF2-40B4-BE49-F238E27FC236}">
                <a16:creationId xmlns:a16="http://schemas.microsoft.com/office/drawing/2014/main" id="{00000000-0008-0000-0000-000053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96" name="TextBox 595">
            <a:extLst>
              <a:ext uri="{FF2B5EF4-FFF2-40B4-BE49-F238E27FC236}">
                <a16:creationId xmlns:a16="http://schemas.microsoft.com/office/drawing/2014/main" id="{00000000-0008-0000-0000-000054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108757</xdr:colOff>
      <xdr:row>23</xdr:row>
      <xdr:rowOff>13549</xdr:rowOff>
    </xdr:from>
    <xdr:to>
      <xdr:col>6</xdr:col>
      <xdr:colOff>468757</xdr:colOff>
      <xdr:row>24</xdr:row>
      <xdr:rowOff>18794</xdr:rowOff>
    </xdr:to>
    <xdr:grpSp>
      <xdr:nvGrpSpPr>
        <xdr:cNvPr id="597" name="Group 596">
          <a:hlinkClick xmlns:r="http://schemas.openxmlformats.org/officeDocument/2006/relationships" r:id="rId7"/>
          <a:extLst>
            <a:ext uri="{FF2B5EF4-FFF2-40B4-BE49-F238E27FC236}">
              <a16:creationId xmlns:a16="http://schemas.microsoft.com/office/drawing/2014/main" id="{00000000-0008-0000-0000-000055020000}"/>
            </a:ext>
          </a:extLst>
        </xdr:cNvPr>
        <xdr:cNvGrpSpPr/>
      </xdr:nvGrpSpPr>
      <xdr:grpSpPr>
        <a:xfrm>
          <a:off x="7944105" y="4662853"/>
          <a:ext cx="360000" cy="187463"/>
          <a:chOff x="11438427" y="519907"/>
          <a:chExt cx="348758" cy="186533"/>
        </a:xfrm>
      </xdr:grpSpPr>
      <xdr:sp macro="" textlink="">
        <xdr:nvSpPr>
          <xdr:cNvPr id="598" name="Arrow: Notched Right 597">
            <a:extLst>
              <a:ext uri="{FF2B5EF4-FFF2-40B4-BE49-F238E27FC236}">
                <a16:creationId xmlns:a16="http://schemas.microsoft.com/office/drawing/2014/main" id="{00000000-0008-0000-0000-000056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99" name="TextBox 598">
            <a:extLst>
              <a:ext uri="{FF2B5EF4-FFF2-40B4-BE49-F238E27FC236}">
                <a16:creationId xmlns:a16="http://schemas.microsoft.com/office/drawing/2014/main" id="{00000000-0008-0000-0000-000057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106549</xdr:colOff>
      <xdr:row>23</xdr:row>
      <xdr:rowOff>176995</xdr:rowOff>
    </xdr:from>
    <xdr:to>
      <xdr:col>6</xdr:col>
      <xdr:colOff>466549</xdr:colOff>
      <xdr:row>25</xdr:row>
      <xdr:rowOff>23</xdr:rowOff>
    </xdr:to>
    <xdr:grpSp>
      <xdr:nvGrpSpPr>
        <xdr:cNvPr id="600" name="Group 599">
          <a:hlinkClick xmlns:r="http://schemas.openxmlformats.org/officeDocument/2006/relationships" r:id="rId7"/>
          <a:extLst>
            <a:ext uri="{FF2B5EF4-FFF2-40B4-BE49-F238E27FC236}">
              <a16:creationId xmlns:a16="http://schemas.microsoft.com/office/drawing/2014/main" id="{00000000-0008-0000-0000-000058020000}"/>
            </a:ext>
          </a:extLst>
        </xdr:cNvPr>
        <xdr:cNvGrpSpPr/>
      </xdr:nvGrpSpPr>
      <xdr:grpSpPr>
        <a:xfrm>
          <a:off x="7941897" y="4826299"/>
          <a:ext cx="360000" cy="187463"/>
          <a:chOff x="11438427" y="519907"/>
          <a:chExt cx="348758" cy="186533"/>
        </a:xfrm>
      </xdr:grpSpPr>
      <xdr:sp macro="" textlink="">
        <xdr:nvSpPr>
          <xdr:cNvPr id="601" name="Arrow: Notched Right 600">
            <a:extLst>
              <a:ext uri="{FF2B5EF4-FFF2-40B4-BE49-F238E27FC236}">
                <a16:creationId xmlns:a16="http://schemas.microsoft.com/office/drawing/2014/main" id="{00000000-0008-0000-0000-000059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02" name="TextBox 601">
            <a:extLst>
              <a:ext uri="{FF2B5EF4-FFF2-40B4-BE49-F238E27FC236}">
                <a16:creationId xmlns:a16="http://schemas.microsoft.com/office/drawing/2014/main" id="{00000000-0008-0000-0000-00005A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109863</xdr:colOff>
      <xdr:row>25</xdr:row>
      <xdr:rowOff>9135</xdr:rowOff>
    </xdr:from>
    <xdr:to>
      <xdr:col>6</xdr:col>
      <xdr:colOff>469863</xdr:colOff>
      <xdr:row>26</xdr:row>
      <xdr:rowOff>14380</xdr:rowOff>
    </xdr:to>
    <xdr:grpSp>
      <xdr:nvGrpSpPr>
        <xdr:cNvPr id="603" name="Group 602">
          <a:hlinkClick xmlns:r="http://schemas.openxmlformats.org/officeDocument/2006/relationships" r:id="rId7"/>
          <a:extLst>
            <a:ext uri="{FF2B5EF4-FFF2-40B4-BE49-F238E27FC236}">
              <a16:creationId xmlns:a16="http://schemas.microsoft.com/office/drawing/2014/main" id="{00000000-0008-0000-0000-00005B020000}"/>
            </a:ext>
          </a:extLst>
        </xdr:cNvPr>
        <xdr:cNvGrpSpPr/>
      </xdr:nvGrpSpPr>
      <xdr:grpSpPr>
        <a:xfrm>
          <a:off x="7945211" y="5022874"/>
          <a:ext cx="360000" cy="187463"/>
          <a:chOff x="11438427" y="519907"/>
          <a:chExt cx="348758" cy="186533"/>
        </a:xfrm>
      </xdr:grpSpPr>
      <xdr:sp macro="" textlink="">
        <xdr:nvSpPr>
          <xdr:cNvPr id="604" name="Arrow: Notched Right 603">
            <a:extLst>
              <a:ext uri="{FF2B5EF4-FFF2-40B4-BE49-F238E27FC236}">
                <a16:creationId xmlns:a16="http://schemas.microsoft.com/office/drawing/2014/main" id="{00000000-0008-0000-0000-00005C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05" name="TextBox 604">
            <a:extLst>
              <a:ext uri="{FF2B5EF4-FFF2-40B4-BE49-F238E27FC236}">
                <a16:creationId xmlns:a16="http://schemas.microsoft.com/office/drawing/2014/main" id="{00000000-0008-0000-0000-00005D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107656</xdr:colOff>
      <xdr:row>25</xdr:row>
      <xdr:rowOff>178103</xdr:rowOff>
    </xdr:from>
    <xdr:to>
      <xdr:col>6</xdr:col>
      <xdr:colOff>467656</xdr:colOff>
      <xdr:row>27</xdr:row>
      <xdr:rowOff>1131</xdr:rowOff>
    </xdr:to>
    <xdr:grpSp>
      <xdr:nvGrpSpPr>
        <xdr:cNvPr id="606" name="Group 605">
          <a:hlinkClick xmlns:r="http://schemas.openxmlformats.org/officeDocument/2006/relationships" r:id="rId7"/>
          <a:extLst>
            <a:ext uri="{FF2B5EF4-FFF2-40B4-BE49-F238E27FC236}">
              <a16:creationId xmlns:a16="http://schemas.microsoft.com/office/drawing/2014/main" id="{00000000-0008-0000-0000-00005E020000}"/>
            </a:ext>
          </a:extLst>
        </xdr:cNvPr>
        <xdr:cNvGrpSpPr/>
      </xdr:nvGrpSpPr>
      <xdr:grpSpPr>
        <a:xfrm>
          <a:off x="7943004" y="5191842"/>
          <a:ext cx="360000" cy="187463"/>
          <a:chOff x="11438427" y="519907"/>
          <a:chExt cx="348758" cy="186533"/>
        </a:xfrm>
      </xdr:grpSpPr>
      <xdr:sp macro="" textlink="">
        <xdr:nvSpPr>
          <xdr:cNvPr id="607" name="Arrow: Notched Right 606">
            <a:extLst>
              <a:ext uri="{FF2B5EF4-FFF2-40B4-BE49-F238E27FC236}">
                <a16:creationId xmlns:a16="http://schemas.microsoft.com/office/drawing/2014/main" id="{00000000-0008-0000-0000-00005F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08" name="TextBox 607">
            <a:extLst>
              <a:ext uri="{FF2B5EF4-FFF2-40B4-BE49-F238E27FC236}">
                <a16:creationId xmlns:a16="http://schemas.microsoft.com/office/drawing/2014/main" id="{00000000-0008-0000-0000-000060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105445</xdr:colOff>
      <xdr:row>14</xdr:row>
      <xdr:rowOff>181404</xdr:rowOff>
    </xdr:from>
    <xdr:to>
      <xdr:col>6</xdr:col>
      <xdr:colOff>465445</xdr:colOff>
      <xdr:row>16</xdr:row>
      <xdr:rowOff>4432</xdr:rowOff>
    </xdr:to>
    <xdr:grpSp>
      <xdr:nvGrpSpPr>
        <xdr:cNvPr id="609" name="Group 608">
          <a:hlinkClick xmlns:r="http://schemas.openxmlformats.org/officeDocument/2006/relationships" r:id="rId7"/>
          <a:extLst>
            <a:ext uri="{FF2B5EF4-FFF2-40B4-BE49-F238E27FC236}">
              <a16:creationId xmlns:a16="http://schemas.microsoft.com/office/drawing/2014/main" id="{00000000-0008-0000-0000-000061020000}"/>
            </a:ext>
          </a:extLst>
        </xdr:cNvPr>
        <xdr:cNvGrpSpPr/>
      </xdr:nvGrpSpPr>
      <xdr:grpSpPr>
        <a:xfrm>
          <a:off x="7940793" y="3190752"/>
          <a:ext cx="360000" cy="187463"/>
          <a:chOff x="11438427" y="519907"/>
          <a:chExt cx="348758" cy="186533"/>
        </a:xfrm>
      </xdr:grpSpPr>
      <xdr:sp macro="" textlink="">
        <xdr:nvSpPr>
          <xdr:cNvPr id="610" name="Arrow: Notched Right 609">
            <a:extLst>
              <a:ext uri="{FF2B5EF4-FFF2-40B4-BE49-F238E27FC236}">
                <a16:creationId xmlns:a16="http://schemas.microsoft.com/office/drawing/2014/main" id="{00000000-0008-0000-0000-000062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11" name="TextBox 610">
            <a:extLst>
              <a:ext uri="{FF2B5EF4-FFF2-40B4-BE49-F238E27FC236}">
                <a16:creationId xmlns:a16="http://schemas.microsoft.com/office/drawing/2014/main" id="{00000000-0008-0000-0000-000063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103236</xdr:colOff>
      <xdr:row>16</xdr:row>
      <xdr:rowOff>2501</xdr:rowOff>
    </xdr:from>
    <xdr:to>
      <xdr:col>6</xdr:col>
      <xdr:colOff>463236</xdr:colOff>
      <xdr:row>17</xdr:row>
      <xdr:rowOff>7747</xdr:rowOff>
    </xdr:to>
    <xdr:grpSp>
      <xdr:nvGrpSpPr>
        <xdr:cNvPr id="612" name="Group 611">
          <a:hlinkClick xmlns:r="http://schemas.openxmlformats.org/officeDocument/2006/relationships" r:id="rId7"/>
          <a:extLst>
            <a:ext uri="{FF2B5EF4-FFF2-40B4-BE49-F238E27FC236}">
              <a16:creationId xmlns:a16="http://schemas.microsoft.com/office/drawing/2014/main" id="{00000000-0008-0000-0000-000064020000}"/>
            </a:ext>
          </a:extLst>
        </xdr:cNvPr>
        <xdr:cNvGrpSpPr/>
      </xdr:nvGrpSpPr>
      <xdr:grpSpPr>
        <a:xfrm>
          <a:off x="7938584" y="3376284"/>
          <a:ext cx="360000" cy="187463"/>
          <a:chOff x="11438427" y="519907"/>
          <a:chExt cx="348758" cy="186533"/>
        </a:xfrm>
      </xdr:grpSpPr>
      <xdr:sp macro="" textlink="">
        <xdr:nvSpPr>
          <xdr:cNvPr id="613" name="Arrow: Notched Right 612">
            <a:extLst>
              <a:ext uri="{FF2B5EF4-FFF2-40B4-BE49-F238E27FC236}">
                <a16:creationId xmlns:a16="http://schemas.microsoft.com/office/drawing/2014/main" id="{00000000-0008-0000-0000-000065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14" name="TextBox 613">
            <a:extLst>
              <a:ext uri="{FF2B5EF4-FFF2-40B4-BE49-F238E27FC236}">
                <a16:creationId xmlns:a16="http://schemas.microsoft.com/office/drawing/2014/main" id="{00000000-0008-0000-0000-000066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106549</xdr:colOff>
      <xdr:row>17</xdr:row>
      <xdr:rowOff>5816</xdr:rowOff>
    </xdr:from>
    <xdr:to>
      <xdr:col>6</xdr:col>
      <xdr:colOff>466549</xdr:colOff>
      <xdr:row>18</xdr:row>
      <xdr:rowOff>11062</xdr:rowOff>
    </xdr:to>
    <xdr:grpSp>
      <xdr:nvGrpSpPr>
        <xdr:cNvPr id="615" name="Group 614">
          <a:hlinkClick xmlns:r="http://schemas.openxmlformats.org/officeDocument/2006/relationships" r:id="rId7"/>
          <a:extLst>
            <a:ext uri="{FF2B5EF4-FFF2-40B4-BE49-F238E27FC236}">
              <a16:creationId xmlns:a16="http://schemas.microsoft.com/office/drawing/2014/main" id="{00000000-0008-0000-0000-000067020000}"/>
            </a:ext>
          </a:extLst>
        </xdr:cNvPr>
        <xdr:cNvGrpSpPr/>
      </xdr:nvGrpSpPr>
      <xdr:grpSpPr>
        <a:xfrm>
          <a:off x="7941897" y="3561816"/>
          <a:ext cx="360000" cy="187463"/>
          <a:chOff x="11438427" y="519907"/>
          <a:chExt cx="348758" cy="186533"/>
        </a:xfrm>
      </xdr:grpSpPr>
      <xdr:sp macro="" textlink="">
        <xdr:nvSpPr>
          <xdr:cNvPr id="616" name="Arrow: Notched Right 615">
            <a:extLst>
              <a:ext uri="{FF2B5EF4-FFF2-40B4-BE49-F238E27FC236}">
                <a16:creationId xmlns:a16="http://schemas.microsoft.com/office/drawing/2014/main" id="{00000000-0008-0000-0000-000068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17" name="TextBox 616">
            <a:extLst>
              <a:ext uri="{FF2B5EF4-FFF2-40B4-BE49-F238E27FC236}">
                <a16:creationId xmlns:a16="http://schemas.microsoft.com/office/drawing/2014/main" id="{00000000-0008-0000-0000-000069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104341</xdr:colOff>
      <xdr:row>18</xdr:row>
      <xdr:rowOff>14653</xdr:rowOff>
    </xdr:from>
    <xdr:to>
      <xdr:col>6</xdr:col>
      <xdr:colOff>464341</xdr:colOff>
      <xdr:row>19</xdr:row>
      <xdr:rowOff>19898</xdr:rowOff>
    </xdr:to>
    <xdr:grpSp>
      <xdr:nvGrpSpPr>
        <xdr:cNvPr id="618" name="Group 617">
          <a:hlinkClick xmlns:r="http://schemas.openxmlformats.org/officeDocument/2006/relationships" r:id="rId7"/>
          <a:extLst>
            <a:ext uri="{FF2B5EF4-FFF2-40B4-BE49-F238E27FC236}">
              <a16:creationId xmlns:a16="http://schemas.microsoft.com/office/drawing/2014/main" id="{00000000-0008-0000-0000-00006A020000}"/>
            </a:ext>
          </a:extLst>
        </xdr:cNvPr>
        <xdr:cNvGrpSpPr/>
      </xdr:nvGrpSpPr>
      <xdr:grpSpPr>
        <a:xfrm>
          <a:off x="7939689" y="3752870"/>
          <a:ext cx="360000" cy="187463"/>
          <a:chOff x="11438427" y="519907"/>
          <a:chExt cx="348758" cy="186533"/>
        </a:xfrm>
      </xdr:grpSpPr>
      <xdr:sp macro="" textlink="">
        <xdr:nvSpPr>
          <xdr:cNvPr id="619" name="Arrow: Notched Right 618">
            <a:extLst>
              <a:ext uri="{FF2B5EF4-FFF2-40B4-BE49-F238E27FC236}">
                <a16:creationId xmlns:a16="http://schemas.microsoft.com/office/drawing/2014/main" id="{00000000-0008-0000-0000-00006B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20" name="TextBox 619">
            <a:extLst>
              <a:ext uri="{FF2B5EF4-FFF2-40B4-BE49-F238E27FC236}">
                <a16:creationId xmlns:a16="http://schemas.microsoft.com/office/drawing/2014/main" id="{00000000-0008-0000-0000-00006C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107655</xdr:colOff>
      <xdr:row>19</xdr:row>
      <xdr:rowOff>6925</xdr:rowOff>
    </xdr:from>
    <xdr:to>
      <xdr:col>6</xdr:col>
      <xdr:colOff>467655</xdr:colOff>
      <xdr:row>20</xdr:row>
      <xdr:rowOff>12171</xdr:rowOff>
    </xdr:to>
    <xdr:grpSp>
      <xdr:nvGrpSpPr>
        <xdr:cNvPr id="621" name="Group 620">
          <a:hlinkClick xmlns:r="http://schemas.openxmlformats.org/officeDocument/2006/relationships" r:id="rId7"/>
          <a:extLst>
            <a:ext uri="{FF2B5EF4-FFF2-40B4-BE49-F238E27FC236}">
              <a16:creationId xmlns:a16="http://schemas.microsoft.com/office/drawing/2014/main" id="{00000000-0008-0000-0000-00006D020000}"/>
            </a:ext>
          </a:extLst>
        </xdr:cNvPr>
        <xdr:cNvGrpSpPr/>
      </xdr:nvGrpSpPr>
      <xdr:grpSpPr>
        <a:xfrm>
          <a:off x="7943003" y="3927360"/>
          <a:ext cx="360000" cy="187463"/>
          <a:chOff x="11438427" y="519907"/>
          <a:chExt cx="348758" cy="186533"/>
        </a:xfrm>
      </xdr:grpSpPr>
      <xdr:sp macro="" textlink="">
        <xdr:nvSpPr>
          <xdr:cNvPr id="622" name="Arrow: Notched Right 621">
            <a:extLst>
              <a:ext uri="{FF2B5EF4-FFF2-40B4-BE49-F238E27FC236}">
                <a16:creationId xmlns:a16="http://schemas.microsoft.com/office/drawing/2014/main" id="{00000000-0008-0000-0000-00006E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23" name="TextBox 622">
            <a:extLst>
              <a:ext uri="{FF2B5EF4-FFF2-40B4-BE49-F238E27FC236}">
                <a16:creationId xmlns:a16="http://schemas.microsoft.com/office/drawing/2014/main" id="{00000000-0008-0000-0000-00006F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105448</xdr:colOff>
      <xdr:row>20</xdr:row>
      <xdr:rowOff>4718</xdr:rowOff>
    </xdr:from>
    <xdr:to>
      <xdr:col>6</xdr:col>
      <xdr:colOff>465448</xdr:colOff>
      <xdr:row>21</xdr:row>
      <xdr:rowOff>9963</xdr:rowOff>
    </xdr:to>
    <xdr:grpSp>
      <xdr:nvGrpSpPr>
        <xdr:cNvPr id="624" name="Group 623">
          <a:hlinkClick xmlns:r="http://schemas.openxmlformats.org/officeDocument/2006/relationships" r:id="rId7"/>
          <a:extLst>
            <a:ext uri="{FF2B5EF4-FFF2-40B4-BE49-F238E27FC236}">
              <a16:creationId xmlns:a16="http://schemas.microsoft.com/office/drawing/2014/main" id="{00000000-0008-0000-0000-000070020000}"/>
            </a:ext>
          </a:extLst>
        </xdr:cNvPr>
        <xdr:cNvGrpSpPr/>
      </xdr:nvGrpSpPr>
      <xdr:grpSpPr>
        <a:xfrm>
          <a:off x="7940796" y="4107370"/>
          <a:ext cx="360000" cy="187463"/>
          <a:chOff x="11438427" y="519907"/>
          <a:chExt cx="348758" cy="186533"/>
        </a:xfrm>
      </xdr:grpSpPr>
      <xdr:sp macro="" textlink="">
        <xdr:nvSpPr>
          <xdr:cNvPr id="625" name="Arrow: Notched Right 624">
            <a:extLst>
              <a:ext uri="{FF2B5EF4-FFF2-40B4-BE49-F238E27FC236}">
                <a16:creationId xmlns:a16="http://schemas.microsoft.com/office/drawing/2014/main" id="{00000000-0008-0000-0000-000071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26" name="TextBox 625">
            <a:extLst>
              <a:ext uri="{FF2B5EF4-FFF2-40B4-BE49-F238E27FC236}">
                <a16:creationId xmlns:a16="http://schemas.microsoft.com/office/drawing/2014/main" id="{00000000-0008-0000-0000-000072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116488</xdr:colOff>
      <xdr:row>33</xdr:row>
      <xdr:rowOff>4699</xdr:rowOff>
    </xdr:from>
    <xdr:to>
      <xdr:col>6</xdr:col>
      <xdr:colOff>476488</xdr:colOff>
      <xdr:row>34</xdr:row>
      <xdr:rowOff>9944</xdr:rowOff>
    </xdr:to>
    <xdr:grpSp>
      <xdr:nvGrpSpPr>
        <xdr:cNvPr id="627" name="Group 626">
          <a:hlinkClick xmlns:r="http://schemas.openxmlformats.org/officeDocument/2006/relationships" r:id="rId7"/>
          <a:extLst>
            <a:ext uri="{FF2B5EF4-FFF2-40B4-BE49-F238E27FC236}">
              <a16:creationId xmlns:a16="http://schemas.microsoft.com/office/drawing/2014/main" id="{00000000-0008-0000-0000-000073020000}"/>
            </a:ext>
          </a:extLst>
        </xdr:cNvPr>
        <xdr:cNvGrpSpPr/>
      </xdr:nvGrpSpPr>
      <xdr:grpSpPr>
        <a:xfrm>
          <a:off x="7951836" y="6476177"/>
          <a:ext cx="360000" cy="187463"/>
          <a:chOff x="11438427" y="519907"/>
          <a:chExt cx="348758" cy="186533"/>
        </a:xfrm>
      </xdr:grpSpPr>
      <xdr:sp macro="" textlink="">
        <xdr:nvSpPr>
          <xdr:cNvPr id="628" name="Arrow: Notched Right 627">
            <a:extLst>
              <a:ext uri="{FF2B5EF4-FFF2-40B4-BE49-F238E27FC236}">
                <a16:creationId xmlns:a16="http://schemas.microsoft.com/office/drawing/2014/main" id="{00000000-0008-0000-0000-000074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29" name="TextBox 628">
            <a:extLst>
              <a:ext uri="{FF2B5EF4-FFF2-40B4-BE49-F238E27FC236}">
                <a16:creationId xmlns:a16="http://schemas.microsoft.com/office/drawing/2014/main" id="{00000000-0008-0000-0000-000075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114279</xdr:colOff>
      <xdr:row>34</xdr:row>
      <xdr:rowOff>2491</xdr:rowOff>
    </xdr:from>
    <xdr:to>
      <xdr:col>6</xdr:col>
      <xdr:colOff>474279</xdr:colOff>
      <xdr:row>35</xdr:row>
      <xdr:rowOff>7737</xdr:rowOff>
    </xdr:to>
    <xdr:grpSp>
      <xdr:nvGrpSpPr>
        <xdr:cNvPr id="630" name="Group 629">
          <a:hlinkClick xmlns:r="http://schemas.openxmlformats.org/officeDocument/2006/relationships" r:id="rId7"/>
          <a:extLst>
            <a:ext uri="{FF2B5EF4-FFF2-40B4-BE49-F238E27FC236}">
              <a16:creationId xmlns:a16="http://schemas.microsoft.com/office/drawing/2014/main" id="{00000000-0008-0000-0000-000076020000}"/>
            </a:ext>
          </a:extLst>
        </xdr:cNvPr>
        <xdr:cNvGrpSpPr/>
      </xdr:nvGrpSpPr>
      <xdr:grpSpPr>
        <a:xfrm>
          <a:off x="7949627" y="6656187"/>
          <a:ext cx="360000" cy="187463"/>
          <a:chOff x="11438427" y="519907"/>
          <a:chExt cx="348758" cy="186533"/>
        </a:xfrm>
      </xdr:grpSpPr>
      <xdr:sp macro="" textlink="">
        <xdr:nvSpPr>
          <xdr:cNvPr id="631" name="Arrow: Notched Right 630">
            <a:extLst>
              <a:ext uri="{FF2B5EF4-FFF2-40B4-BE49-F238E27FC236}">
                <a16:creationId xmlns:a16="http://schemas.microsoft.com/office/drawing/2014/main" id="{00000000-0008-0000-0000-000077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32" name="TextBox 631">
            <a:extLst>
              <a:ext uri="{FF2B5EF4-FFF2-40B4-BE49-F238E27FC236}">
                <a16:creationId xmlns:a16="http://schemas.microsoft.com/office/drawing/2014/main" id="{00000000-0008-0000-0000-000078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117592</xdr:colOff>
      <xdr:row>35</xdr:row>
      <xdr:rowOff>11330</xdr:rowOff>
    </xdr:from>
    <xdr:to>
      <xdr:col>6</xdr:col>
      <xdr:colOff>477592</xdr:colOff>
      <xdr:row>36</xdr:row>
      <xdr:rowOff>16576</xdr:rowOff>
    </xdr:to>
    <xdr:grpSp>
      <xdr:nvGrpSpPr>
        <xdr:cNvPr id="633" name="Group 632">
          <a:hlinkClick xmlns:r="http://schemas.openxmlformats.org/officeDocument/2006/relationships" r:id="rId7"/>
          <a:extLst>
            <a:ext uri="{FF2B5EF4-FFF2-40B4-BE49-F238E27FC236}">
              <a16:creationId xmlns:a16="http://schemas.microsoft.com/office/drawing/2014/main" id="{00000000-0008-0000-0000-000079020000}"/>
            </a:ext>
          </a:extLst>
        </xdr:cNvPr>
        <xdr:cNvGrpSpPr/>
      </xdr:nvGrpSpPr>
      <xdr:grpSpPr>
        <a:xfrm>
          <a:off x="7952940" y="6847243"/>
          <a:ext cx="360000" cy="187463"/>
          <a:chOff x="11438427" y="519907"/>
          <a:chExt cx="348758" cy="186533"/>
        </a:xfrm>
      </xdr:grpSpPr>
      <xdr:sp macro="" textlink="">
        <xdr:nvSpPr>
          <xdr:cNvPr id="634" name="Arrow: Notched Right 633">
            <a:extLst>
              <a:ext uri="{FF2B5EF4-FFF2-40B4-BE49-F238E27FC236}">
                <a16:creationId xmlns:a16="http://schemas.microsoft.com/office/drawing/2014/main" id="{00000000-0008-0000-0000-00007A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35" name="TextBox 634">
            <a:extLst>
              <a:ext uri="{FF2B5EF4-FFF2-40B4-BE49-F238E27FC236}">
                <a16:creationId xmlns:a16="http://schemas.microsoft.com/office/drawing/2014/main" id="{00000000-0008-0000-0000-00007B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114280</xdr:colOff>
      <xdr:row>26</xdr:row>
      <xdr:rowOff>179185</xdr:rowOff>
    </xdr:from>
    <xdr:to>
      <xdr:col>6</xdr:col>
      <xdr:colOff>474280</xdr:colOff>
      <xdr:row>28</xdr:row>
      <xdr:rowOff>2214</xdr:rowOff>
    </xdr:to>
    <xdr:grpSp>
      <xdr:nvGrpSpPr>
        <xdr:cNvPr id="639" name="Group 638">
          <a:hlinkClick xmlns:r="http://schemas.openxmlformats.org/officeDocument/2006/relationships" r:id="rId7"/>
          <a:extLst>
            <a:ext uri="{FF2B5EF4-FFF2-40B4-BE49-F238E27FC236}">
              <a16:creationId xmlns:a16="http://schemas.microsoft.com/office/drawing/2014/main" id="{00000000-0008-0000-0000-00007F020000}"/>
            </a:ext>
          </a:extLst>
        </xdr:cNvPr>
        <xdr:cNvGrpSpPr/>
      </xdr:nvGrpSpPr>
      <xdr:grpSpPr>
        <a:xfrm>
          <a:off x="7949628" y="5375142"/>
          <a:ext cx="360000" cy="187463"/>
          <a:chOff x="11438427" y="519907"/>
          <a:chExt cx="348758" cy="186533"/>
        </a:xfrm>
      </xdr:grpSpPr>
      <xdr:sp macro="" textlink="">
        <xdr:nvSpPr>
          <xdr:cNvPr id="640" name="Arrow: Notched Right 639">
            <a:extLst>
              <a:ext uri="{FF2B5EF4-FFF2-40B4-BE49-F238E27FC236}">
                <a16:creationId xmlns:a16="http://schemas.microsoft.com/office/drawing/2014/main" id="{00000000-0008-0000-0000-000080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41" name="TextBox 640">
            <a:extLst>
              <a:ext uri="{FF2B5EF4-FFF2-40B4-BE49-F238E27FC236}">
                <a16:creationId xmlns:a16="http://schemas.microsoft.com/office/drawing/2014/main" id="{00000000-0008-0000-0000-000081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112071</xdr:colOff>
      <xdr:row>28</xdr:row>
      <xdr:rowOff>283</xdr:rowOff>
    </xdr:from>
    <xdr:to>
      <xdr:col>6</xdr:col>
      <xdr:colOff>472071</xdr:colOff>
      <xdr:row>29</xdr:row>
      <xdr:rowOff>5528</xdr:rowOff>
    </xdr:to>
    <xdr:grpSp>
      <xdr:nvGrpSpPr>
        <xdr:cNvPr id="642" name="Group 641">
          <a:hlinkClick xmlns:r="http://schemas.openxmlformats.org/officeDocument/2006/relationships" r:id="rId7"/>
          <a:extLst>
            <a:ext uri="{FF2B5EF4-FFF2-40B4-BE49-F238E27FC236}">
              <a16:creationId xmlns:a16="http://schemas.microsoft.com/office/drawing/2014/main" id="{00000000-0008-0000-0000-000082020000}"/>
            </a:ext>
          </a:extLst>
        </xdr:cNvPr>
        <xdr:cNvGrpSpPr/>
      </xdr:nvGrpSpPr>
      <xdr:grpSpPr>
        <a:xfrm>
          <a:off x="7947419" y="5560674"/>
          <a:ext cx="360000" cy="187463"/>
          <a:chOff x="11438427" y="519907"/>
          <a:chExt cx="348758" cy="186533"/>
        </a:xfrm>
      </xdr:grpSpPr>
      <xdr:sp macro="" textlink="">
        <xdr:nvSpPr>
          <xdr:cNvPr id="643" name="Arrow: Notched Right 642">
            <a:extLst>
              <a:ext uri="{FF2B5EF4-FFF2-40B4-BE49-F238E27FC236}">
                <a16:creationId xmlns:a16="http://schemas.microsoft.com/office/drawing/2014/main" id="{00000000-0008-0000-0000-000083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44" name="TextBox 643">
            <a:extLst>
              <a:ext uri="{FF2B5EF4-FFF2-40B4-BE49-F238E27FC236}">
                <a16:creationId xmlns:a16="http://schemas.microsoft.com/office/drawing/2014/main" id="{00000000-0008-0000-0000-000084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115384</xdr:colOff>
      <xdr:row>29</xdr:row>
      <xdr:rowOff>3597</xdr:rowOff>
    </xdr:from>
    <xdr:to>
      <xdr:col>6</xdr:col>
      <xdr:colOff>475384</xdr:colOff>
      <xdr:row>30</xdr:row>
      <xdr:rowOff>8843</xdr:rowOff>
    </xdr:to>
    <xdr:grpSp>
      <xdr:nvGrpSpPr>
        <xdr:cNvPr id="645" name="Group 644">
          <a:hlinkClick xmlns:r="http://schemas.openxmlformats.org/officeDocument/2006/relationships" r:id="rId7"/>
          <a:extLst>
            <a:ext uri="{FF2B5EF4-FFF2-40B4-BE49-F238E27FC236}">
              <a16:creationId xmlns:a16="http://schemas.microsoft.com/office/drawing/2014/main" id="{00000000-0008-0000-0000-000085020000}"/>
            </a:ext>
          </a:extLst>
        </xdr:cNvPr>
        <xdr:cNvGrpSpPr/>
      </xdr:nvGrpSpPr>
      <xdr:grpSpPr>
        <a:xfrm>
          <a:off x="7950732" y="5746206"/>
          <a:ext cx="360000" cy="187463"/>
          <a:chOff x="11438427" y="519907"/>
          <a:chExt cx="348758" cy="186533"/>
        </a:xfrm>
      </xdr:grpSpPr>
      <xdr:sp macro="" textlink="">
        <xdr:nvSpPr>
          <xdr:cNvPr id="646" name="Arrow: Notched Right 645">
            <a:extLst>
              <a:ext uri="{FF2B5EF4-FFF2-40B4-BE49-F238E27FC236}">
                <a16:creationId xmlns:a16="http://schemas.microsoft.com/office/drawing/2014/main" id="{00000000-0008-0000-0000-000086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47" name="TextBox 646">
            <a:extLst>
              <a:ext uri="{FF2B5EF4-FFF2-40B4-BE49-F238E27FC236}">
                <a16:creationId xmlns:a16="http://schemas.microsoft.com/office/drawing/2014/main" id="{00000000-0008-0000-0000-000087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113176</xdr:colOff>
      <xdr:row>30</xdr:row>
      <xdr:rowOff>12434</xdr:rowOff>
    </xdr:from>
    <xdr:to>
      <xdr:col>6</xdr:col>
      <xdr:colOff>473176</xdr:colOff>
      <xdr:row>31</xdr:row>
      <xdr:rowOff>17680</xdr:rowOff>
    </xdr:to>
    <xdr:grpSp>
      <xdr:nvGrpSpPr>
        <xdr:cNvPr id="648" name="Group 647">
          <a:hlinkClick xmlns:r="http://schemas.openxmlformats.org/officeDocument/2006/relationships" r:id="rId7"/>
          <a:extLst>
            <a:ext uri="{FF2B5EF4-FFF2-40B4-BE49-F238E27FC236}">
              <a16:creationId xmlns:a16="http://schemas.microsoft.com/office/drawing/2014/main" id="{00000000-0008-0000-0000-000088020000}"/>
            </a:ext>
          </a:extLst>
        </xdr:cNvPr>
        <xdr:cNvGrpSpPr/>
      </xdr:nvGrpSpPr>
      <xdr:grpSpPr>
        <a:xfrm>
          <a:off x="7948524" y="5937260"/>
          <a:ext cx="360000" cy="187463"/>
          <a:chOff x="11438427" y="519907"/>
          <a:chExt cx="348758" cy="186533"/>
        </a:xfrm>
      </xdr:grpSpPr>
      <xdr:sp macro="" textlink="">
        <xdr:nvSpPr>
          <xdr:cNvPr id="649" name="Arrow: Notched Right 648">
            <a:extLst>
              <a:ext uri="{FF2B5EF4-FFF2-40B4-BE49-F238E27FC236}">
                <a16:creationId xmlns:a16="http://schemas.microsoft.com/office/drawing/2014/main" id="{00000000-0008-0000-0000-000089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50" name="TextBox 649">
            <a:extLst>
              <a:ext uri="{FF2B5EF4-FFF2-40B4-BE49-F238E27FC236}">
                <a16:creationId xmlns:a16="http://schemas.microsoft.com/office/drawing/2014/main" id="{00000000-0008-0000-0000-00008A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116490</xdr:colOff>
      <xdr:row>31</xdr:row>
      <xdr:rowOff>4707</xdr:rowOff>
    </xdr:from>
    <xdr:to>
      <xdr:col>6</xdr:col>
      <xdr:colOff>476490</xdr:colOff>
      <xdr:row>32</xdr:row>
      <xdr:rowOff>9952</xdr:rowOff>
    </xdr:to>
    <xdr:grpSp>
      <xdr:nvGrpSpPr>
        <xdr:cNvPr id="651" name="Group 650">
          <a:hlinkClick xmlns:r="http://schemas.openxmlformats.org/officeDocument/2006/relationships" r:id="rId7"/>
          <a:extLst>
            <a:ext uri="{FF2B5EF4-FFF2-40B4-BE49-F238E27FC236}">
              <a16:creationId xmlns:a16="http://schemas.microsoft.com/office/drawing/2014/main" id="{00000000-0008-0000-0000-00008B020000}"/>
            </a:ext>
          </a:extLst>
        </xdr:cNvPr>
        <xdr:cNvGrpSpPr/>
      </xdr:nvGrpSpPr>
      <xdr:grpSpPr>
        <a:xfrm>
          <a:off x="7951838" y="6111750"/>
          <a:ext cx="360000" cy="187463"/>
          <a:chOff x="11438427" y="519907"/>
          <a:chExt cx="348758" cy="186533"/>
        </a:xfrm>
      </xdr:grpSpPr>
      <xdr:sp macro="" textlink="">
        <xdr:nvSpPr>
          <xdr:cNvPr id="652" name="Arrow: Notched Right 651">
            <a:extLst>
              <a:ext uri="{FF2B5EF4-FFF2-40B4-BE49-F238E27FC236}">
                <a16:creationId xmlns:a16="http://schemas.microsoft.com/office/drawing/2014/main" id="{00000000-0008-0000-0000-00008C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53" name="TextBox 652">
            <a:extLst>
              <a:ext uri="{FF2B5EF4-FFF2-40B4-BE49-F238E27FC236}">
                <a16:creationId xmlns:a16="http://schemas.microsoft.com/office/drawing/2014/main" id="{00000000-0008-0000-0000-00008D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114283</xdr:colOff>
      <xdr:row>32</xdr:row>
      <xdr:rowOff>2499</xdr:rowOff>
    </xdr:from>
    <xdr:to>
      <xdr:col>6</xdr:col>
      <xdr:colOff>474283</xdr:colOff>
      <xdr:row>33</xdr:row>
      <xdr:rowOff>7745</xdr:rowOff>
    </xdr:to>
    <xdr:grpSp>
      <xdr:nvGrpSpPr>
        <xdr:cNvPr id="654" name="Group 653">
          <a:hlinkClick xmlns:r="http://schemas.openxmlformats.org/officeDocument/2006/relationships" r:id="rId7"/>
          <a:extLst>
            <a:ext uri="{FF2B5EF4-FFF2-40B4-BE49-F238E27FC236}">
              <a16:creationId xmlns:a16="http://schemas.microsoft.com/office/drawing/2014/main" id="{00000000-0008-0000-0000-00008E020000}"/>
            </a:ext>
          </a:extLst>
        </xdr:cNvPr>
        <xdr:cNvGrpSpPr/>
      </xdr:nvGrpSpPr>
      <xdr:grpSpPr>
        <a:xfrm>
          <a:off x="7949631" y="6291760"/>
          <a:ext cx="360000" cy="187463"/>
          <a:chOff x="11438427" y="519907"/>
          <a:chExt cx="348758" cy="186533"/>
        </a:xfrm>
      </xdr:grpSpPr>
      <xdr:sp macro="" textlink="">
        <xdr:nvSpPr>
          <xdr:cNvPr id="655" name="Arrow: Notched Right 654">
            <a:extLst>
              <a:ext uri="{FF2B5EF4-FFF2-40B4-BE49-F238E27FC236}">
                <a16:creationId xmlns:a16="http://schemas.microsoft.com/office/drawing/2014/main" id="{00000000-0008-0000-0000-00008F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56" name="TextBox 655">
            <a:extLst>
              <a:ext uri="{FF2B5EF4-FFF2-40B4-BE49-F238E27FC236}">
                <a16:creationId xmlns:a16="http://schemas.microsoft.com/office/drawing/2014/main" id="{00000000-0008-0000-0000-000090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114279</xdr:colOff>
      <xdr:row>35</xdr:row>
      <xdr:rowOff>2491</xdr:rowOff>
    </xdr:from>
    <xdr:to>
      <xdr:col>6</xdr:col>
      <xdr:colOff>474279</xdr:colOff>
      <xdr:row>36</xdr:row>
      <xdr:rowOff>7737</xdr:rowOff>
    </xdr:to>
    <xdr:grpSp>
      <xdr:nvGrpSpPr>
        <xdr:cNvPr id="657" name="Group 656">
          <a:hlinkClick xmlns:r="http://schemas.openxmlformats.org/officeDocument/2006/relationships" r:id="rId7"/>
          <a:extLst>
            <a:ext uri="{FF2B5EF4-FFF2-40B4-BE49-F238E27FC236}">
              <a16:creationId xmlns:a16="http://schemas.microsoft.com/office/drawing/2014/main" id="{00000000-0008-0000-0000-000091020000}"/>
            </a:ext>
          </a:extLst>
        </xdr:cNvPr>
        <xdr:cNvGrpSpPr/>
      </xdr:nvGrpSpPr>
      <xdr:grpSpPr>
        <a:xfrm>
          <a:off x="7949627" y="6838404"/>
          <a:ext cx="360000" cy="187463"/>
          <a:chOff x="11438427" y="519907"/>
          <a:chExt cx="348758" cy="186533"/>
        </a:xfrm>
      </xdr:grpSpPr>
      <xdr:sp macro="" textlink="">
        <xdr:nvSpPr>
          <xdr:cNvPr id="658" name="Arrow: Notched Right 657">
            <a:extLst>
              <a:ext uri="{FF2B5EF4-FFF2-40B4-BE49-F238E27FC236}">
                <a16:creationId xmlns:a16="http://schemas.microsoft.com/office/drawing/2014/main" id="{00000000-0008-0000-0000-000092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59" name="TextBox 658">
            <a:extLst>
              <a:ext uri="{FF2B5EF4-FFF2-40B4-BE49-F238E27FC236}">
                <a16:creationId xmlns:a16="http://schemas.microsoft.com/office/drawing/2014/main" id="{00000000-0008-0000-0000-000093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117592</xdr:colOff>
      <xdr:row>36</xdr:row>
      <xdr:rowOff>11330</xdr:rowOff>
    </xdr:from>
    <xdr:to>
      <xdr:col>6</xdr:col>
      <xdr:colOff>477592</xdr:colOff>
      <xdr:row>37</xdr:row>
      <xdr:rowOff>16576</xdr:rowOff>
    </xdr:to>
    <xdr:grpSp>
      <xdr:nvGrpSpPr>
        <xdr:cNvPr id="660" name="Group 659">
          <a:hlinkClick xmlns:r="http://schemas.openxmlformats.org/officeDocument/2006/relationships" r:id="rId7"/>
          <a:extLst>
            <a:ext uri="{FF2B5EF4-FFF2-40B4-BE49-F238E27FC236}">
              <a16:creationId xmlns:a16="http://schemas.microsoft.com/office/drawing/2014/main" id="{00000000-0008-0000-0000-000094020000}"/>
            </a:ext>
          </a:extLst>
        </xdr:cNvPr>
        <xdr:cNvGrpSpPr/>
      </xdr:nvGrpSpPr>
      <xdr:grpSpPr>
        <a:xfrm>
          <a:off x="7952940" y="7029460"/>
          <a:ext cx="360000" cy="187464"/>
          <a:chOff x="11438427" y="519907"/>
          <a:chExt cx="348758" cy="186533"/>
        </a:xfrm>
      </xdr:grpSpPr>
      <xdr:sp macro="" textlink="">
        <xdr:nvSpPr>
          <xdr:cNvPr id="661" name="Arrow: Notched Right 660">
            <a:extLst>
              <a:ext uri="{FF2B5EF4-FFF2-40B4-BE49-F238E27FC236}">
                <a16:creationId xmlns:a16="http://schemas.microsoft.com/office/drawing/2014/main" id="{00000000-0008-0000-0000-000095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62" name="TextBox 661">
            <a:extLst>
              <a:ext uri="{FF2B5EF4-FFF2-40B4-BE49-F238E27FC236}">
                <a16:creationId xmlns:a16="http://schemas.microsoft.com/office/drawing/2014/main" id="{00000000-0008-0000-0000-000096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117592</xdr:colOff>
      <xdr:row>36</xdr:row>
      <xdr:rowOff>11330</xdr:rowOff>
    </xdr:from>
    <xdr:to>
      <xdr:col>6</xdr:col>
      <xdr:colOff>477592</xdr:colOff>
      <xdr:row>37</xdr:row>
      <xdr:rowOff>16576</xdr:rowOff>
    </xdr:to>
    <xdr:grpSp>
      <xdr:nvGrpSpPr>
        <xdr:cNvPr id="663" name="Group 662">
          <a:hlinkClick xmlns:r="http://schemas.openxmlformats.org/officeDocument/2006/relationships" r:id="rId7"/>
          <a:extLst>
            <a:ext uri="{FF2B5EF4-FFF2-40B4-BE49-F238E27FC236}">
              <a16:creationId xmlns:a16="http://schemas.microsoft.com/office/drawing/2014/main" id="{00000000-0008-0000-0000-000097020000}"/>
            </a:ext>
          </a:extLst>
        </xdr:cNvPr>
        <xdr:cNvGrpSpPr/>
      </xdr:nvGrpSpPr>
      <xdr:grpSpPr>
        <a:xfrm>
          <a:off x="7952940" y="7029460"/>
          <a:ext cx="360000" cy="187464"/>
          <a:chOff x="11438427" y="519907"/>
          <a:chExt cx="348758" cy="186533"/>
        </a:xfrm>
      </xdr:grpSpPr>
      <xdr:sp macro="" textlink="">
        <xdr:nvSpPr>
          <xdr:cNvPr id="664" name="Arrow: Notched Right 663">
            <a:extLst>
              <a:ext uri="{FF2B5EF4-FFF2-40B4-BE49-F238E27FC236}">
                <a16:creationId xmlns:a16="http://schemas.microsoft.com/office/drawing/2014/main" id="{00000000-0008-0000-0000-000098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65" name="TextBox 664">
            <a:extLst>
              <a:ext uri="{FF2B5EF4-FFF2-40B4-BE49-F238E27FC236}">
                <a16:creationId xmlns:a16="http://schemas.microsoft.com/office/drawing/2014/main" id="{00000000-0008-0000-0000-000099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114279</xdr:colOff>
      <xdr:row>36</xdr:row>
      <xdr:rowOff>2491</xdr:rowOff>
    </xdr:from>
    <xdr:to>
      <xdr:col>6</xdr:col>
      <xdr:colOff>474279</xdr:colOff>
      <xdr:row>37</xdr:row>
      <xdr:rowOff>7737</xdr:rowOff>
    </xdr:to>
    <xdr:grpSp>
      <xdr:nvGrpSpPr>
        <xdr:cNvPr id="666" name="Group 665">
          <a:hlinkClick xmlns:r="http://schemas.openxmlformats.org/officeDocument/2006/relationships" r:id="rId7"/>
          <a:extLst>
            <a:ext uri="{FF2B5EF4-FFF2-40B4-BE49-F238E27FC236}">
              <a16:creationId xmlns:a16="http://schemas.microsoft.com/office/drawing/2014/main" id="{00000000-0008-0000-0000-00009A020000}"/>
            </a:ext>
          </a:extLst>
        </xdr:cNvPr>
        <xdr:cNvGrpSpPr/>
      </xdr:nvGrpSpPr>
      <xdr:grpSpPr>
        <a:xfrm>
          <a:off x="7949627" y="7020621"/>
          <a:ext cx="360000" cy="187464"/>
          <a:chOff x="11438427" y="519907"/>
          <a:chExt cx="348758" cy="186533"/>
        </a:xfrm>
      </xdr:grpSpPr>
      <xdr:sp macro="" textlink="">
        <xdr:nvSpPr>
          <xdr:cNvPr id="667" name="Arrow: Notched Right 666">
            <a:extLst>
              <a:ext uri="{FF2B5EF4-FFF2-40B4-BE49-F238E27FC236}">
                <a16:creationId xmlns:a16="http://schemas.microsoft.com/office/drawing/2014/main" id="{00000000-0008-0000-0000-00009B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68" name="TextBox 667">
            <a:extLst>
              <a:ext uri="{FF2B5EF4-FFF2-40B4-BE49-F238E27FC236}">
                <a16:creationId xmlns:a16="http://schemas.microsoft.com/office/drawing/2014/main" id="{00000000-0008-0000-0000-00009C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twoCellAnchor>
    <xdr:from>
      <xdr:col>6</xdr:col>
      <xdr:colOff>117592</xdr:colOff>
      <xdr:row>37</xdr:row>
      <xdr:rowOff>11330</xdr:rowOff>
    </xdr:from>
    <xdr:to>
      <xdr:col>6</xdr:col>
      <xdr:colOff>477592</xdr:colOff>
      <xdr:row>38</xdr:row>
      <xdr:rowOff>16576</xdr:rowOff>
    </xdr:to>
    <xdr:grpSp>
      <xdr:nvGrpSpPr>
        <xdr:cNvPr id="669" name="Group 668">
          <a:hlinkClick xmlns:r="http://schemas.openxmlformats.org/officeDocument/2006/relationships" r:id="rId7"/>
          <a:extLst>
            <a:ext uri="{FF2B5EF4-FFF2-40B4-BE49-F238E27FC236}">
              <a16:creationId xmlns:a16="http://schemas.microsoft.com/office/drawing/2014/main" id="{00000000-0008-0000-0000-00009D020000}"/>
            </a:ext>
          </a:extLst>
        </xdr:cNvPr>
        <xdr:cNvGrpSpPr/>
      </xdr:nvGrpSpPr>
      <xdr:grpSpPr>
        <a:xfrm>
          <a:off x="7952940" y="7211678"/>
          <a:ext cx="360000" cy="187463"/>
          <a:chOff x="11438427" y="519907"/>
          <a:chExt cx="348758" cy="186533"/>
        </a:xfrm>
      </xdr:grpSpPr>
      <xdr:sp macro="" textlink="">
        <xdr:nvSpPr>
          <xdr:cNvPr id="670" name="Arrow: Notched Right 669">
            <a:extLst>
              <a:ext uri="{FF2B5EF4-FFF2-40B4-BE49-F238E27FC236}">
                <a16:creationId xmlns:a16="http://schemas.microsoft.com/office/drawing/2014/main" id="{00000000-0008-0000-0000-00009E020000}"/>
              </a:ext>
            </a:extLst>
          </xdr:cNvPr>
          <xdr:cNvSpPr/>
        </xdr:nvSpPr>
        <xdr:spPr>
          <a:xfrm>
            <a:off x="11465719" y="519907"/>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71" name="TextBox 670">
            <a:extLst>
              <a:ext uri="{FF2B5EF4-FFF2-40B4-BE49-F238E27FC236}">
                <a16:creationId xmlns:a16="http://schemas.microsoft.com/office/drawing/2014/main" id="{00000000-0008-0000-0000-00009F020000}"/>
              </a:ext>
            </a:extLst>
          </xdr:cNvPr>
          <xdr:cNvSpPr txBox="1"/>
        </xdr:nvSpPr>
        <xdr:spPr>
          <a:xfrm>
            <a:off x="11438427" y="571500"/>
            <a:ext cx="348758" cy="80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700" b="1"/>
              <a:t>Next</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89647</xdr:colOff>
      <xdr:row>0</xdr:row>
      <xdr:rowOff>0</xdr:rowOff>
    </xdr:from>
    <xdr:to>
      <xdr:col>1</xdr:col>
      <xdr:colOff>389093</xdr:colOff>
      <xdr:row>2</xdr:row>
      <xdr:rowOff>194365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7" y="0"/>
          <a:ext cx="575858" cy="657541"/>
        </a:xfrm>
        <a:prstGeom prst="rect">
          <a:avLst/>
        </a:prstGeom>
      </xdr:spPr>
    </xdr:pic>
    <xdr:clientData/>
  </xdr:twoCellAnchor>
  <xdr:twoCellAnchor>
    <xdr:from>
      <xdr:col>4</xdr:col>
      <xdr:colOff>431800</xdr:colOff>
      <xdr:row>0</xdr:row>
      <xdr:rowOff>0</xdr:rowOff>
    </xdr:from>
    <xdr:to>
      <xdr:col>4</xdr:col>
      <xdr:colOff>830608</xdr:colOff>
      <xdr:row>2</xdr:row>
      <xdr:rowOff>140300</xdr:rowOff>
    </xdr:to>
    <xdr:grpSp>
      <xdr:nvGrpSpPr>
        <xdr:cNvPr id="3" name="Group 2">
          <a:hlinkClick xmlns:r="http://schemas.openxmlformats.org/officeDocument/2006/relationships" r:id="rId2"/>
          <a:extLst>
            <a:ext uri="{FF2B5EF4-FFF2-40B4-BE49-F238E27FC236}">
              <a16:creationId xmlns:a16="http://schemas.microsoft.com/office/drawing/2014/main" id="{00000000-0008-0000-0C00-000003000000}"/>
            </a:ext>
          </a:extLst>
        </xdr:cNvPr>
        <xdr:cNvGrpSpPr/>
      </xdr:nvGrpSpPr>
      <xdr:grpSpPr>
        <a:xfrm>
          <a:off x="6131859" y="0"/>
          <a:ext cx="398808" cy="603476"/>
          <a:chOff x="11294665" y="246062"/>
          <a:chExt cx="186533" cy="404811"/>
        </a:xfrm>
      </xdr:grpSpPr>
      <xdr:sp macro="" textlink="">
        <xdr:nvSpPr>
          <xdr:cNvPr id="4" name="Arrow: Notched Right 3">
            <a:extLst>
              <a:ext uri="{FF2B5EF4-FFF2-40B4-BE49-F238E27FC236}">
                <a16:creationId xmlns:a16="http://schemas.microsoft.com/office/drawing/2014/main" id="{00000000-0008-0000-0C00-000004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 name="TextBox 4">
            <a:extLst>
              <a:ext uri="{FF2B5EF4-FFF2-40B4-BE49-F238E27FC236}">
                <a16:creationId xmlns:a16="http://schemas.microsoft.com/office/drawing/2014/main" id="{00000000-0008-0000-0C00-000005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29876</xdr:colOff>
      <xdr:row>0</xdr:row>
      <xdr:rowOff>0</xdr:rowOff>
    </xdr:from>
    <xdr:to>
      <xdr:col>1</xdr:col>
      <xdr:colOff>231582</xdr:colOff>
      <xdr:row>2</xdr:row>
      <xdr:rowOff>196856</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76" y="0"/>
          <a:ext cx="582706" cy="660032"/>
        </a:xfrm>
        <a:prstGeom prst="rect">
          <a:avLst/>
        </a:prstGeom>
      </xdr:spPr>
    </xdr:pic>
    <xdr:clientData/>
  </xdr:twoCellAnchor>
  <xdr:twoCellAnchor>
    <xdr:from>
      <xdr:col>6</xdr:col>
      <xdr:colOff>425824</xdr:colOff>
      <xdr:row>0</xdr:row>
      <xdr:rowOff>0</xdr:rowOff>
    </xdr:from>
    <xdr:to>
      <xdr:col>7</xdr:col>
      <xdr:colOff>2867</xdr:colOff>
      <xdr:row>2</xdr:row>
      <xdr:rowOff>147024</xdr:rowOff>
    </xdr:to>
    <xdr:grpSp>
      <xdr:nvGrpSpPr>
        <xdr:cNvPr id="3" name="Group 2">
          <a:hlinkClick xmlns:r="http://schemas.openxmlformats.org/officeDocument/2006/relationships" r:id="rId2"/>
          <a:extLst>
            <a:ext uri="{FF2B5EF4-FFF2-40B4-BE49-F238E27FC236}">
              <a16:creationId xmlns:a16="http://schemas.microsoft.com/office/drawing/2014/main" id="{00000000-0008-0000-0D00-000003000000}"/>
            </a:ext>
          </a:extLst>
        </xdr:cNvPr>
        <xdr:cNvGrpSpPr/>
      </xdr:nvGrpSpPr>
      <xdr:grpSpPr>
        <a:xfrm>
          <a:off x="6223000" y="0"/>
          <a:ext cx="398808" cy="610200"/>
          <a:chOff x="11294665" y="246062"/>
          <a:chExt cx="186533" cy="404811"/>
        </a:xfrm>
      </xdr:grpSpPr>
      <xdr:sp macro="" textlink="">
        <xdr:nvSpPr>
          <xdr:cNvPr id="4" name="Arrow: Notched Right 3">
            <a:extLst>
              <a:ext uri="{FF2B5EF4-FFF2-40B4-BE49-F238E27FC236}">
                <a16:creationId xmlns:a16="http://schemas.microsoft.com/office/drawing/2014/main" id="{00000000-0008-0000-0D00-000004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 name="TextBox 4">
            <a:extLst>
              <a:ext uri="{FF2B5EF4-FFF2-40B4-BE49-F238E27FC236}">
                <a16:creationId xmlns:a16="http://schemas.microsoft.com/office/drawing/2014/main" id="{00000000-0008-0000-0D00-000005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twoCellAnchor>
    <xdr:from>
      <xdr:col>6</xdr:col>
      <xdr:colOff>679824</xdr:colOff>
      <xdr:row>1</xdr:row>
      <xdr:rowOff>52294</xdr:rowOff>
    </xdr:from>
    <xdr:to>
      <xdr:col>8</xdr:col>
      <xdr:colOff>162101</xdr:colOff>
      <xdr:row>2</xdr:row>
      <xdr:rowOff>151668</xdr:rowOff>
    </xdr:to>
    <xdr:grpSp>
      <xdr:nvGrpSpPr>
        <xdr:cNvPr id="6" name="Group 5">
          <a:hlinkClick xmlns:r="http://schemas.openxmlformats.org/officeDocument/2006/relationships" r:id="rId3"/>
          <a:extLst>
            <a:ext uri="{FF2B5EF4-FFF2-40B4-BE49-F238E27FC236}">
              <a16:creationId xmlns:a16="http://schemas.microsoft.com/office/drawing/2014/main" id="{00000000-0008-0000-0D00-000006000000}"/>
            </a:ext>
          </a:extLst>
        </xdr:cNvPr>
        <xdr:cNvGrpSpPr/>
      </xdr:nvGrpSpPr>
      <xdr:grpSpPr>
        <a:xfrm rot="5400000">
          <a:off x="6769834" y="-8952"/>
          <a:ext cx="330962" cy="916630"/>
          <a:chOff x="11294665" y="244218"/>
          <a:chExt cx="186533" cy="406655"/>
        </a:xfrm>
      </xdr:grpSpPr>
      <xdr:sp macro="" textlink="">
        <xdr:nvSpPr>
          <xdr:cNvPr id="7" name="Arrow: Notched Right 6">
            <a:extLst>
              <a:ext uri="{FF2B5EF4-FFF2-40B4-BE49-F238E27FC236}">
                <a16:creationId xmlns:a16="http://schemas.microsoft.com/office/drawing/2014/main" id="{00000000-0008-0000-0D00-000007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rot="16200000">
            <a:off x="11177257" y="404747"/>
            <a:ext cx="406655" cy="85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Sebaran</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67229</xdr:colOff>
      <xdr:row>0</xdr:row>
      <xdr:rowOff>0</xdr:rowOff>
    </xdr:from>
    <xdr:to>
      <xdr:col>1</xdr:col>
      <xdr:colOff>194229</xdr:colOff>
      <xdr:row>2</xdr:row>
      <xdr:rowOff>196856</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29" y="0"/>
          <a:ext cx="582706" cy="660032"/>
        </a:xfrm>
        <a:prstGeom prst="rect">
          <a:avLst/>
        </a:prstGeom>
      </xdr:spPr>
    </xdr:pic>
    <xdr:clientData/>
  </xdr:twoCellAnchor>
  <xdr:twoCellAnchor>
    <xdr:from>
      <xdr:col>8</xdr:col>
      <xdr:colOff>0</xdr:colOff>
      <xdr:row>0</xdr:row>
      <xdr:rowOff>0</xdr:rowOff>
    </xdr:from>
    <xdr:to>
      <xdr:col>8</xdr:col>
      <xdr:colOff>346514</xdr:colOff>
      <xdr:row>2</xdr:row>
      <xdr:rowOff>147024</xdr:rowOff>
    </xdr:to>
    <xdr:grpSp>
      <xdr:nvGrpSpPr>
        <xdr:cNvPr id="3" name="Group 2">
          <a:hlinkClick xmlns:r="http://schemas.openxmlformats.org/officeDocument/2006/relationships" r:id="rId2"/>
          <a:extLst>
            <a:ext uri="{FF2B5EF4-FFF2-40B4-BE49-F238E27FC236}">
              <a16:creationId xmlns:a16="http://schemas.microsoft.com/office/drawing/2014/main" id="{00000000-0008-0000-0E00-000003000000}"/>
            </a:ext>
          </a:extLst>
        </xdr:cNvPr>
        <xdr:cNvGrpSpPr/>
      </xdr:nvGrpSpPr>
      <xdr:grpSpPr>
        <a:xfrm>
          <a:off x="6544235" y="0"/>
          <a:ext cx="346514" cy="610200"/>
          <a:chOff x="11294665" y="246062"/>
          <a:chExt cx="186533" cy="404811"/>
        </a:xfrm>
      </xdr:grpSpPr>
      <xdr:sp macro="" textlink="">
        <xdr:nvSpPr>
          <xdr:cNvPr id="4" name="Arrow: Notched Right 3">
            <a:extLst>
              <a:ext uri="{FF2B5EF4-FFF2-40B4-BE49-F238E27FC236}">
                <a16:creationId xmlns:a16="http://schemas.microsoft.com/office/drawing/2014/main" id="{00000000-0008-0000-0E00-000004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 name="TextBox 4">
            <a:extLst>
              <a:ext uri="{FF2B5EF4-FFF2-40B4-BE49-F238E27FC236}">
                <a16:creationId xmlns:a16="http://schemas.microsoft.com/office/drawing/2014/main" id="{00000000-0008-0000-0E00-000005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7885</xdr:colOff>
      <xdr:row>30</xdr:row>
      <xdr:rowOff>8759</xdr:rowOff>
    </xdr:from>
    <xdr:to>
      <xdr:col>7</xdr:col>
      <xdr:colOff>350345</xdr:colOff>
      <xdr:row>31</xdr:row>
      <xdr:rowOff>2879</xdr:rowOff>
    </xdr:to>
    <xdr:cxnSp macro="">
      <xdr:nvCxnSpPr>
        <xdr:cNvPr id="22" name="Straight Arrow Connector 21">
          <a:extLst>
            <a:ext uri="{FF2B5EF4-FFF2-40B4-BE49-F238E27FC236}">
              <a16:creationId xmlns:a16="http://schemas.microsoft.com/office/drawing/2014/main" id="{00000000-0008-0000-0F00-000016000000}"/>
            </a:ext>
          </a:extLst>
        </xdr:cNvPr>
        <xdr:cNvCxnSpPr/>
      </xdr:nvCxnSpPr>
      <xdr:spPr>
        <a:xfrm flipV="1">
          <a:off x="3607678" y="8530897"/>
          <a:ext cx="342460" cy="31818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777949</xdr:colOff>
      <xdr:row>28</xdr:row>
      <xdr:rowOff>305769</xdr:rowOff>
    </xdr:from>
    <xdr:to>
      <xdr:col>7</xdr:col>
      <xdr:colOff>225209</xdr:colOff>
      <xdr:row>28</xdr:row>
      <xdr:rowOff>308424</xdr:rowOff>
    </xdr:to>
    <xdr:cxnSp macro="">
      <xdr:nvCxnSpPr>
        <xdr:cNvPr id="25" name="Straight Arrow Connector 24">
          <a:extLst>
            <a:ext uri="{FF2B5EF4-FFF2-40B4-BE49-F238E27FC236}">
              <a16:creationId xmlns:a16="http://schemas.microsoft.com/office/drawing/2014/main" id="{00000000-0008-0000-0F00-000019000000}"/>
            </a:ext>
          </a:extLst>
        </xdr:cNvPr>
        <xdr:cNvCxnSpPr/>
      </xdr:nvCxnSpPr>
      <xdr:spPr>
        <a:xfrm>
          <a:off x="2903819" y="7268682"/>
          <a:ext cx="225825" cy="265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14941</xdr:colOff>
      <xdr:row>30</xdr:row>
      <xdr:rowOff>0</xdr:rowOff>
    </xdr:from>
    <xdr:to>
      <xdr:col>5</xdr:col>
      <xdr:colOff>357972</xdr:colOff>
      <xdr:row>31</xdr:row>
      <xdr:rowOff>8547</xdr:rowOff>
    </xdr:to>
    <xdr:cxnSp macro="">
      <xdr:nvCxnSpPr>
        <xdr:cNvPr id="31" name="Straight Arrow Connector 30">
          <a:extLst>
            <a:ext uri="{FF2B5EF4-FFF2-40B4-BE49-F238E27FC236}">
              <a16:creationId xmlns:a16="http://schemas.microsoft.com/office/drawing/2014/main" id="{00000000-0008-0000-0F00-00001F000000}"/>
            </a:ext>
          </a:extLst>
        </xdr:cNvPr>
        <xdr:cNvCxnSpPr/>
      </xdr:nvCxnSpPr>
      <xdr:spPr>
        <a:xfrm flipH="1" flipV="1">
          <a:off x="2487706" y="8546353"/>
          <a:ext cx="343031" cy="32978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99786</xdr:colOff>
      <xdr:row>28</xdr:row>
      <xdr:rowOff>299352</xdr:rowOff>
    </xdr:from>
    <xdr:to>
      <xdr:col>6</xdr:col>
      <xdr:colOff>879</xdr:colOff>
      <xdr:row>28</xdr:row>
      <xdr:rowOff>302030</xdr:rowOff>
    </xdr:to>
    <xdr:cxnSp macro="">
      <xdr:nvCxnSpPr>
        <xdr:cNvPr id="35" name="Straight Arrow Connector 34">
          <a:extLst>
            <a:ext uri="{FF2B5EF4-FFF2-40B4-BE49-F238E27FC236}">
              <a16:creationId xmlns:a16="http://schemas.microsoft.com/office/drawing/2014/main" id="{00000000-0008-0000-0F00-000023000000}"/>
            </a:ext>
          </a:extLst>
        </xdr:cNvPr>
        <xdr:cNvCxnSpPr/>
      </xdr:nvCxnSpPr>
      <xdr:spPr>
        <a:xfrm flipH="1" flipV="1">
          <a:off x="1986643" y="7438566"/>
          <a:ext cx="191379"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44445</xdr:colOff>
      <xdr:row>10</xdr:row>
      <xdr:rowOff>18143</xdr:rowOff>
    </xdr:from>
    <xdr:to>
      <xdr:col>14</xdr:col>
      <xdr:colOff>47099</xdr:colOff>
      <xdr:row>11</xdr:row>
      <xdr:rowOff>5892</xdr:rowOff>
    </xdr:to>
    <xdr:cxnSp macro="">
      <xdr:nvCxnSpPr>
        <xdr:cNvPr id="52" name="Straight Arrow Connector 51">
          <a:extLst>
            <a:ext uri="{FF2B5EF4-FFF2-40B4-BE49-F238E27FC236}">
              <a16:creationId xmlns:a16="http://schemas.microsoft.com/office/drawing/2014/main" id="{00000000-0008-0000-0F00-000034000000}"/>
            </a:ext>
          </a:extLst>
        </xdr:cNvPr>
        <xdr:cNvCxnSpPr/>
      </xdr:nvCxnSpPr>
      <xdr:spPr>
        <a:xfrm flipH="1" flipV="1">
          <a:off x="6711945" y="2177143"/>
          <a:ext cx="2654" cy="20546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372411</xdr:colOff>
      <xdr:row>30</xdr:row>
      <xdr:rowOff>41721</xdr:rowOff>
    </xdr:from>
    <xdr:to>
      <xdr:col>6</xdr:col>
      <xdr:colOff>374233</xdr:colOff>
      <xdr:row>30</xdr:row>
      <xdr:rowOff>217410</xdr:rowOff>
    </xdr:to>
    <xdr:cxnSp macro="">
      <xdr:nvCxnSpPr>
        <xdr:cNvPr id="8" name="Straight Arrow Connector 7">
          <a:extLst>
            <a:ext uri="{FF2B5EF4-FFF2-40B4-BE49-F238E27FC236}">
              <a16:creationId xmlns:a16="http://schemas.microsoft.com/office/drawing/2014/main" id="{00000000-0008-0000-0F00-000008000000}"/>
            </a:ext>
          </a:extLst>
        </xdr:cNvPr>
        <xdr:cNvCxnSpPr/>
      </xdr:nvCxnSpPr>
      <xdr:spPr>
        <a:xfrm flipV="1">
          <a:off x="2567697" y="8314864"/>
          <a:ext cx="1822" cy="17568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641661</xdr:colOff>
      <xdr:row>30</xdr:row>
      <xdr:rowOff>41131</xdr:rowOff>
    </xdr:from>
    <xdr:to>
      <xdr:col>8</xdr:col>
      <xdr:colOff>641661</xdr:colOff>
      <xdr:row>30</xdr:row>
      <xdr:rowOff>216900</xdr:rowOff>
    </xdr:to>
    <xdr:cxnSp macro="">
      <xdr:nvCxnSpPr>
        <xdr:cNvPr id="9" name="Straight Arrow Connector 8">
          <a:extLst>
            <a:ext uri="{FF2B5EF4-FFF2-40B4-BE49-F238E27FC236}">
              <a16:creationId xmlns:a16="http://schemas.microsoft.com/office/drawing/2014/main" id="{00000000-0008-0000-0F00-000009000000}"/>
            </a:ext>
          </a:extLst>
        </xdr:cNvPr>
        <xdr:cNvCxnSpPr/>
      </xdr:nvCxnSpPr>
      <xdr:spPr>
        <a:xfrm flipV="1">
          <a:off x="3880161" y="8314274"/>
          <a:ext cx="0" cy="17576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63650</xdr:colOff>
      <xdr:row>26</xdr:row>
      <xdr:rowOff>49752</xdr:rowOff>
    </xdr:from>
    <xdr:to>
      <xdr:col>14</xdr:col>
      <xdr:colOff>63650</xdr:colOff>
      <xdr:row>27</xdr:row>
      <xdr:rowOff>7807</xdr:rowOff>
    </xdr:to>
    <xdr:cxnSp macro="">
      <xdr:nvCxnSpPr>
        <xdr:cNvPr id="43" name="Straight Arrow Connector 42">
          <a:extLst>
            <a:ext uri="{FF2B5EF4-FFF2-40B4-BE49-F238E27FC236}">
              <a16:creationId xmlns:a16="http://schemas.microsoft.com/office/drawing/2014/main" id="{00000000-0008-0000-0F00-00002B000000}"/>
            </a:ext>
          </a:extLst>
        </xdr:cNvPr>
        <xdr:cNvCxnSpPr/>
      </xdr:nvCxnSpPr>
      <xdr:spPr>
        <a:xfrm flipV="1">
          <a:off x="6731150" y="6426966"/>
          <a:ext cx="0" cy="17577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636755</xdr:colOff>
      <xdr:row>22</xdr:row>
      <xdr:rowOff>31751</xdr:rowOff>
    </xdr:from>
    <xdr:to>
      <xdr:col>8</xdr:col>
      <xdr:colOff>636755</xdr:colOff>
      <xdr:row>22</xdr:row>
      <xdr:rowOff>215907</xdr:rowOff>
    </xdr:to>
    <xdr:cxnSp macro="">
      <xdr:nvCxnSpPr>
        <xdr:cNvPr id="14" name="Straight Arrow Connector 13">
          <a:extLst>
            <a:ext uri="{FF2B5EF4-FFF2-40B4-BE49-F238E27FC236}">
              <a16:creationId xmlns:a16="http://schemas.microsoft.com/office/drawing/2014/main" id="{00000000-0008-0000-0F00-00000E000000}"/>
            </a:ext>
          </a:extLst>
        </xdr:cNvPr>
        <xdr:cNvCxnSpPr/>
      </xdr:nvCxnSpPr>
      <xdr:spPr>
        <a:xfrm flipV="1">
          <a:off x="3875255" y="6218465"/>
          <a:ext cx="0" cy="18415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369731</xdr:colOff>
      <xdr:row>14</xdr:row>
      <xdr:rowOff>34450</xdr:rowOff>
    </xdr:from>
    <xdr:to>
      <xdr:col>6</xdr:col>
      <xdr:colOff>369731</xdr:colOff>
      <xdr:row>15</xdr:row>
      <xdr:rowOff>3799</xdr:rowOff>
    </xdr:to>
    <xdr:cxnSp macro="">
      <xdr:nvCxnSpPr>
        <xdr:cNvPr id="20" name="Straight Arrow Connector 19">
          <a:extLst>
            <a:ext uri="{FF2B5EF4-FFF2-40B4-BE49-F238E27FC236}">
              <a16:creationId xmlns:a16="http://schemas.microsoft.com/office/drawing/2014/main" id="{00000000-0008-0000-0F00-000014000000}"/>
            </a:ext>
          </a:extLst>
        </xdr:cNvPr>
        <xdr:cNvCxnSpPr/>
      </xdr:nvCxnSpPr>
      <xdr:spPr>
        <a:xfrm flipV="1">
          <a:off x="2410802" y="3345521"/>
          <a:ext cx="0" cy="1870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630895</xdr:colOff>
      <xdr:row>22</xdr:row>
      <xdr:rowOff>39712</xdr:rowOff>
    </xdr:from>
    <xdr:to>
      <xdr:col>23</xdr:col>
      <xdr:colOff>630895</xdr:colOff>
      <xdr:row>23</xdr:row>
      <xdr:rowOff>6356</xdr:rowOff>
    </xdr:to>
    <xdr:cxnSp macro="">
      <xdr:nvCxnSpPr>
        <xdr:cNvPr id="77" name="Straight Arrow Connector 76">
          <a:extLst>
            <a:ext uri="{FF2B5EF4-FFF2-40B4-BE49-F238E27FC236}">
              <a16:creationId xmlns:a16="http://schemas.microsoft.com/office/drawing/2014/main" id="{00000000-0008-0000-0F00-00004D000000}"/>
            </a:ext>
          </a:extLst>
        </xdr:cNvPr>
        <xdr:cNvCxnSpPr/>
      </xdr:nvCxnSpPr>
      <xdr:spPr>
        <a:xfrm flipV="1">
          <a:off x="11289824" y="6226426"/>
          <a:ext cx="0" cy="18435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52868</xdr:colOff>
      <xdr:row>22</xdr:row>
      <xdr:rowOff>26374</xdr:rowOff>
    </xdr:from>
    <xdr:to>
      <xdr:col>14</xdr:col>
      <xdr:colOff>52868</xdr:colOff>
      <xdr:row>23</xdr:row>
      <xdr:rowOff>2676</xdr:rowOff>
    </xdr:to>
    <xdr:cxnSp macro="">
      <xdr:nvCxnSpPr>
        <xdr:cNvPr id="48" name="Straight Arrow Connector 47">
          <a:extLst>
            <a:ext uri="{FF2B5EF4-FFF2-40B4-BE49-F238E27FC236}">
              <a16:creationId xmlns:a16="http://schemas.microsoft.com/office/drawing/2014/main" id="{00000000-0008-0000-0F00-000030000000}"/>
            </a:ext>
          </a:extLst>
        </xdr:cNvPr>
        <xdr:cNvCxnSpPr/>
      </xdr:nvCxnSpPr>
      <xdr:spPr>
        <a:xfrm flipV="1">
          <a:off x="6720368" y="5423874"/>
          <a:ext cx="0" cy="19401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584777</xdr:colOff>
      <xdr:row>18</xdr:row>
      <xdr:rowOff>22552</xdr:rowOff>
    </xdr:from>
    <xdr:to>
      <xdr:col>17</xdr:col>
      <xdr:colOff>584777</xdr:colOff>
      <xdr:row>18</xdr:row>
      <xdr:rowOff>216568</xdr:rowOff>
    </xdr:to>
    <xdr:cxnSp macro="">
      <xdr:nvCxnSpPr>
        <xdr:cNvPr id="49" name="Straight Arrow Connector 48">
          <a:extLst>
            <a:ext uri="{FF2B5EF4-FFF2-40B4-BE49-F238E27FC236}">
              <a16:creationId xmlns:a16="http://schemas.microsoft.com/office/drawing/2014/main" id="{00000000-0008-0000-0F00-000031000000}"/>
            </a:ext>
          </a:extLst>
        </xdr:cNvPr>
        <xdr:cNvCxnSpPr/>
      </xdr:nvCxnSpPr>
      <xdr:spPr>
        <a:xfrm flipV="1">
          <a:off x="8268277" y="5093481"/>
          <a:ext cx="0" cy="19401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397392</xdr:colOff>
      <xdr:row>26</xdr:row>
      <xdr:rowOff>36467</xdr:rowOff>
    </xdr:from>
    <xdr:to>
      <xdr:col>4</xdr:col>
      <xdr:colOff>397392</xdr:colOff>
      <xdr:row>26</xdr:row>
      <xdr:rowOff>216749</xdr:rowOff>
    </xdr:to>
    <xdr:cxnSp macro="">
      <xdr:nvCxnSpPr>
        <xdr:cNvPr id="11" name="Straight Arrow Connector 10">
          <a:extLst>
            <a:ext uri="{FF2B5EF4-FFF2-40B4-BE49-F238E27FC236}">
              <a16:creationId xmlns:a16="http://schemas.microsoft.com/office/drawing/2014/main" id="{00000000-0008-0000-0F00-00000B000000}"/>
            </a:ext>
          </a:extLst>
        </xdr:cNvPr>
        <xdr:cNvCxnSpPr/>
      </xdr:nvCxnSpPr>
      <xdr:spPr>
        <a:xfrm flipV="1">
          <a:off x="1495035" y="7357110"/>
          <a:ext cx="0" cy="18028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644072</xdr:colOff>
      <xdr:row>22</xdr:row>
      <xdr:rowOff>45918</xdr:rowOff>
    </xdr:from>
    <xdr:to>
      <xdr:col>21</xdr:col>
      <xdr:colOff>655060</xdr:colOff>
      <xdr:row>31</xdr:row>
      <xdr:rowOff>-1</xdr:rowOff>
    </xdr:to>
    <xdr:cxnSp macro="">
      <xdr:nvCxnSpPr>
        <xdr:cNvPr id="75" name="Straight Arrow Connector 74">
          <a:extLst>
            <a:ext uri="{FF2B5EF4-FFF2-40B4-BE49-F238E27FC236}">
              <a16:creationId xmlns:a16="http://schemas.microsoft.com/office/drawing/2014/main" id="{00000000-0008-0000-0F00-00004B000000}"/>
            </a:ext>
          </a:extLst>
        </xdr:cNvPr>
        <xdr:cNvCxnSpPr/>
      </xdr:nvCxnSpPr>
      <xdr:spPr>
        <a:xfrm flipV="1">
          <a:off x="11248572" y="5443418"/>
          <a:ext cx="10988" cy="235801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630784</xdr:colOff>
      <xdr:row>26</xdr:row>
      <xdr:rowOff>45835</xdr:rowOff>
    </xdr:from>
    <xdr:to>
      <xdr:col>8</xdr:col>
      <xdr:colOff>630784</xdr:colOff>
      <xdr:row>27</xdr:row>
      <xdr:rowOff>5717</xdr:rowOff>
    </xdr:to>
    <xdr:cxnSp macro="">
      <xdr:nvCxnSpPr>
        <xdr:cNvPr id="87" name="Straight Arrow Connector 86">
          <a:extLst>
            <a:ext uri="{FF2B5EF4-FFF2-40B4-BE49-F238E27FC236}">
              <a16:creationId xmlns:a16="http://schemas.microsoft.com/office/drawing/2014/main" id="{00000000-0008-0000-0F00-000057000000}"/>
            </a:ext>
          </a:extLst>
        </xdr:cNvPr>
        <xdr:cNvCxnSpPr/>
      </xdr:nvCxnSpPr>
      <xdr:spPr>
        <a:xfrm flipV="1">
          <a:off x="3869284" y="7366478"/>
          <a:ext cx="0" cy="17759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11550</xdr:colOff>
      <xdr:row>12</xdr:row>
      <xdr:rowOff>213140</xdr:rowOff>
    </xdr:from>
    <xdr:to>
      <xdr:col>5</xdr:col>
      <xdr:colOff>205014</xdr:colOff>
      <xdr:row>12</xdr:row>
      <xdr:rowOff>214086</xdr:rowOff>
    </xdr:to>
    <xdr:cxnSp macro="">
      <xdr:nvCxnSpPr>
        <xdr:cNvPr id="102" name="Straight Arrow Connector 101">
          <a:extLst>
            <a:ext uri="{FF2B5EF4-FFF2-40B4-BE49-F238E27FC236}">
              <a16:creationId xmlns:a16="http://schemas.microsoft.com/office/drawing/2014/main" id="{00000000-0008-0000-0F00-000066000000}"/>
            </a:ext>
          </a:extLst>
        </xdr:cNvPr>
        <xdr:cNvCxnSpPr/>
      </xdr:nvCxnSpPr>
      <xdr:spPr>
        <a:xfrm>
          <a:off x="2442693" y="3487926"/>
          <a:ext cx="193464" cy="94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76082</xdr:colOff>
      <xdr:row>30</xdr:row>
      <xdr:rowOff>45414</xdr:rowOff>
    </xdr:from>
    <xdr:to>
      <xdr:col>14</xdr:col>
      <xdr:colOff>76082</xdr:colOff>
      <xdr:row>30</xdr:row>
      <xdr:rowOff>215964</xdr:rowOff>
    </xdr:to>
    <xdr:cxnSp macro="">
      <xdr:nvCxnSpPr>
        <xdr:cNvPr id="60" name="Straight Arrow Connector 59">
          <a:extLst>
            <a:ext uri="{FF2B5EF4-FFF2-40B4-BE49-F238E27FC236}">
              <a16:creationId xmlns:a16="http://schemas.microsoft.com/office/drawing/2014/main" id="{00000000-0008-0000-0F00-00003C000000}"/>
            </a:ext>
          </a:extLst>
        </xdr:cNvPr>
        <xdr:cNvCxnSpPr/>
      </xdr:nvCxnSpPr>
      <xdr:spPr>
        <a:xfrm flipV="1">
          <a:off x="6743582" y="7629128"/>
          <a:ext cx="0" cy="1705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403992</xdr:colOff>
      <xdr:row>30</xdr:row>
      <xdr:rowOff>48387</xdr:rowOff>
    </xdr:from>
    <xdr:to>
      <xdr:col>4</xdr:col>
      <xdr:colOff>403992</xdr:colOff>
      <xdr:row>31</xdr:row>
      <xdr:rowOff>6442</xdr:rowOff>
    </xdr:to>
    <xdr:cxnSp macro="">
      <xdr:nvCxnSpPr>
        <xdr:cNvPr id="64" name="Straight Arrow Connector 63">
          <a:extLst>
            <a:ext uri="{FF2B5EF4-FFF2-40B4-BE49-F238E27FC236}">
              <a16:creationId xmlns:a16="http://schemas.microsoft.com/office/drawing/2014/main" id="{00000000-0008-0000-0F00-000040000000}"/>
            </a:ext>
          </a:extLst>
        </xdr:cNvPr>
        <xdr:cNvCxnSpPr/>
      </xdr:nvCxnSpPr>
      <xdr:spPr>
        <a:xfrm flipV="1">
          <a:off x="1374635" y="7632101"/>
          <a:ext cx="0" cy="17577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635003</xdr:colOff>
      <xdr:row>22</xdr:row>
      <xdr:rowOff>90714</xdr:rowOff>
    </xdr:from>
    <xdr:to>
      <xdr:col>10</xdr:col>
      <xdr:colOff>644071</xdr:colOff>
      <xdr:row>31</xdr:row>
      <xdr:rowOff>4</xdr:rowOff>
    </xdr:to>
    <xdr:cxnSp macro="">
      <xdr:nvCxnSpPr>
        <xdr:cNvPr id="72" name="Straight Arrow Connector 71">
          <a:extLst>
            <a:ext uri="{FF2B5EF4-FFF2-40B4-BE49-F238E27FC236}">
              <a16:creationId xmlns:a16="http://schemas.microsoft.com/office/drawing/2014/main" id="{00000000-0008-0000-0F00-000048000000}"/>
            </a:ext>
          </a:extLst>
        </xdr:cNvPr>
        <xdr:cNvCxnSpPr/>
      </xdr:nvCxnSpPr>
      <xdr:spPr>
        <a:xfrm flipV="1">
          <a:off x="5261432" y="5488214"/>
          <a:ext cx="9068" cy="231321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99786</xdr:colOff>
      <xdr:row>24</xdr:row>
      <xdr:rowOff>181435</xdr:rowOff>
    </xdr:from>
    <xdr:to>
      <xdr:col>6</xdr:col>
      <xdr:colOff>880</xdr:colOff>
      <xdr:row>24</xdr:row>
      <xdr:rowOff>184113</xdr:rowOff>
    </xdr:to>
    <xdr:cxnSp macro="">
      <xdr:nvCxnSpPr>
        <xdr:cNvPr id="76" name="Straight Arrow Connector 75">
          <a:extLst>
            <a:ext uri="{FF2B5EF4-FFF2-40B4-BE49-F238E27FC236}">
              <a16:creationId xmlns:a16="http://schemas.microsoft.com/office/drawing/2014/main" id="{00000000-0008-0000-0F00-00004C000000}"/>
            </a:ext>
          </a:extLst>
        </xdr:cNvPr>
        <xdr:cNvCxnSpPr/>
      </xdr:nvCxnSpPr>
      <xdr:spPr>
        <a:xfrm flipH="1" flipV="1">
          <a:off x="1886857" y="5978078"/>
          <a:ext cx="155094"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54428</xdr:colOff>
      <xdr:row>3</xdr:row>
      <xdr:rowOff>108856</xdr:rowOff>
    </xdr:from>
    <xdr:to>
      <xdr:col>18</xdr:col>
      <xdr:colOff>94343</xdr:colOff>
      <xdr:row>5</xdr:row>
      <xdr:rowOff>90713</xdr:rowOff>
    </xdr:to>
    <xdr:sp macro="" textlink="">
      <xdr:nvSpPr>
        <xdr:cNvPr id="81" name="TextBox 80">
          <a:extLst>
            <a:ext uri="{FF2B5EF4-FFF2-40B4-BE49-F238E27FC236}">
              <a16:creationId xmlns:a16="http://schemas.microsoft.com/office/drawing/2014/main" id="{00000000-0008-0000-0F00-000051000000}"/>
            </a:ext>
          </a:extLst>
        </xdr:cNvPr>
        <xdr:cNvSpPr txBox="1"/>
      </xdr:nvSpPr>
      <xdr:spPr>
        <a:xfrm>
          <a:off x="6059714" y="898070"/>
          <a:ext cx="2806700" cy="362857"/>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800" b="1">
              <a:solidFill>
                <a:schemeClr val="bg1"/>
              </a:solidFill>
            </a:rPr>
            <a:t>LULUS</a:t>
          </a:r>
        </a:p>
      </xdr:txBody>
    </xdr:sp>
    <xdr:clientData/>
  </xdr:twoCellAnchor>
  <xdr:twoCellAnchor>
    <xdr:from>
      <xdr:col>15</xdr:col>
      <xdr:colOff>25927</xdr:colOff>
      <xdr:row>37</xdr:row>
      <xdr:rowOff>33130</xdr:rowOff>
    </xdr:from>
    <xdr:to>
      <xdr:col>19</xdr:col>
      <xdr:colOff>607496</xdr:colOff>
      <xdr:row>40</xdr:row>
      <xdr:rowOff>138044</xdr:rowOff>
    </xdr:to>
    <xdr:graphicFrame macro="">
      <xdr:nvGraphicFramePr>
        <xdr:cNvPr id="15" name="Chart 14">
          <a:extLst>
            <a:ext uri="{FF2B5EF4-FFF2-40B4-BE49-F238E27FC236}">
              <a16:creationId xmlns:a16="http://schemas.microsoft.com/office/drawing/2014/main" id="{00000000-0008-0000-0F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635259</xdr:colOff>
      <xdr:row>18</xdr:row>
      <xdr:rowOff>28530</xdr:rowOff>
    </xdr:from>
    <xdr:to>
      <xdr:col>10</xdr:col>
      <xdr:colOff>635259</xdr:colOff>
      <xdr:row>19</xdr:row>
      <xdr:rowOff>4832</xdr:rowOff>
    </xdr:to>
    <xdr:cxnSp macro="">
      <xdr:nvCxnSpPr>
        <xdr:cNvPr id="71" name="Straight Arrow Connector 70">
          <a:extLst>
            <a:ext uri="{FF2B5EF4-FFF2-40B4-BE49-F238E27FC236}">
              <a16:creationId xmlns:a16="http://schemas.microsoft.com/office/drawing/2014/main" id="{00000000-0008-0000-0F00-000047000000}"/>
            </a:ext>
          </a:extLst>
        </xdr:cNvPr>
        <xdr:cNvCxnSpPr/>
      </xdr:nvCxnSpPr>
      <xdr:spPr>
        <a:xfrm flipV="1">
          <a:off x="3746759" y="4310244"/>
          <a:ext cx="0" cy="19401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879928</xdr:colOff>
      <xdr:row>0</xdr:row>
      <xdr:rowOff>81645</xdr:rowOff>
    </xdr:from>
    <xdr:to>
      <xdr:col>26</xdr:col>
      <xdr:colOff>81308</xdr:colOff>
      <xdr:row>2</xdr:row>
      <xdr:rowOff>165702</xdr:rowOff>
    </xdr:to>
    <xdr:grpSp>
      <xdr:nvGrpSpPr>
        <xdr:cNvPr id="90" name="Group 89">
          <a:hlinkClick xmlns:r="http://schemas.openxmlformats.org/officeDocument/2006/relationships" r:id="rId2"/>
          <a:extLst>
            <a:ext uri="{FF2B5EF4-FFF2-40B4-BE49-F238E27FC236}">
              <a16:creationId xmlns:a16="http://schemas.microsoft.com/office/drawing/2014/main" id="{00000000-0008-0000-0F00-00005A000000}"/>
            </a:ext>
          </a:extLst>
        </xdr:cNvPr>
        <xdr:cNvGrpSpPr/>
      </xdr:nvGrpSpPr>
      <xdr:grpSpPr>
        <a:xfrm>
          <a:off x="14505214" y="81645"/>
          <a:ext cx="398808" cy="628343"/>
          <a:chOff x="11294665" y="246062"/>
          <a:chExt cx="186533" cy="404811"/>
        </a:xfrm>
      </xdr:grpSpPr>
      <xdr:sp macro="" textlink="">
        <xdr:nvSpPr>
          <xdr:cNvPr id="94" name="Arrow: Notched Right 93">
            <a:extLst>
              <a:ext uri="{FF2B5EF4-FFF2-40B4-BE49-F238E27FC236}">
                <a16:creationId xmlns:a16="http://schemas.microsoft.com/office/drawing/2014/main" id="{00000000-0008-0000-0F00-00005E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95" name="TextBox 94">
            <a:extLst>
              <a:ext uri="{FF2B5EF4-FFF2-40B4-BE49-F238E27FC236}">
                <a16:creationId xmlns:a16="http://schemas.microsoft.com/office/drawing/2014/main" id="{00000000-0008-0000-0F00-00005F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twoCellAnchor>
    <xdr:from>
      <xdr:col>19</xdr:col>
      <xdr:colOff>609702</xdr:colOff>
      <xdr:row>18</xdr:row>
      <xdr:rowOff>27777</xdr:rowOff>
    </xdr:from>
    <xdr:to>
      <xdr:col>19</xdr:col>
      <xdr:colOff>609702</xdr:colOff>
      <xdr:row>18</xdr:row>
      <xdr:rowOff>216646</xdr:rowOff>
    </xdr:to>
    <xdr:cxnSp macro="">
      <xdr:nvCxnSpPr>
        <xdr:cNvPr id="101" name="Straight Arrow Connector 100">
          <a:extLst>
            <a:ext uri="{FF2B5EF4-FFF2-40B4-BE49-F238E27FC236}">
              <a16:creationId xmlns:a16="http://schemas.microsoft.com/office/drawing/2014/main" id="{00000000-0008-0000-0F00-000065000000}"/>
            </a:ext>
          </a:extLst>
        </xdr:cNvPr>
        <xdr:cNvCxnSpPr/>
      </xdr:nvCxnSpPr>
      <xdr:spPr>
        <a:xfrm flipV="1">
          <a:off x="14316631" y="5933277"/>
          <a:ext cx="0" cy="18886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362860</xdr:colOff>
      <xdr:row>18</xdr:row>
      <xdr:rowOff>127000</xdr:rowOff>
    </xdr:from>
    <xdr:to>
      <xdr:col>6</xdr:col>
      <xdr:colOff>363483</xdr:colOff>
      <xdr:row>22</xdr:row>
      <xdr:rowOff>211975</xdr:rowOff>
    </xdr:to>
    <xdr:cxnSp macro="">
      <xdr:nvCxnSpPr>
        <xdr:cNvPr id="58" name="Straight Arrow Connector 57">
          <a:extLst>
            <a:ext uri="{FF2B5EF4-FFF2-40B4-BE49-F238E27FC236}">
              <a16:creationId xmlns:a16="http://schemas.microsoft.com/office/drawing/2014/main" id="{00000000-0008-0000-0F00-00003A000000}"/>
            </a:ext>
          </a:extLst>
        </xdr:cNvPr>
        <xdr:cNvCxnSpPr/>
      </xdr:nvCxnSpPr>
      <xdr:spPr>
        <a:xfrm flipV="1">
          <a:off x="2412377" y="4414345"/>
          <a:ext cx="623" cy="120169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630884</xdr:colOff>
      <xdr:row>26</xdr:row>
      <xdr:rowOff>30636</xdr:rowOff>
    </xdr:from>
    <xdr:to>
      <xdr:col>23</xdr:col>
      <xdr:colOff>630884</xdr:colOff>
      <xdr:row>26</xdr:row>
      <xdr:rowOff>214994</xdr:rowOff>
    </xdr:to>
    <xdr:cxnSp macro="">
      <xdr:nvCxnSpPr>
        <xdr:cNvPr id="61" name="Straight Arrow Connector 60">
          <a:extLst>
            <a:ext uri="{FF2B5EF4-FFF2-40B4-BE49-F238E27FC236}">
              <a16:creationId xmlns:a16="http://schemas.microsoft.com/office/drawing/2014/main" id="{00000000-0008-0000-0F00-00003D000000}"/>
            </a:ext>
          </a:extLst>
        </xdr:cNvPr>
        <xdr:cNvCxnSpPr/>
      </xdr:nvCxnSpPr>
      <xdr:spPr>
        <a:xfrm flipV="1">
          <a:off x="12877313" y="6407850"/>
          <a:ext cx="0" cy="18435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29348</xdr:colOff>
      <xdr:row>29</xdr:row>
      <xdr:rowOff>200639</xdr:rowOff>
    </xdr:from>
    <xdr:to>
      <xdr:col>10</xdr:col>
      <xdr:colOff>7707</xdr:colOff>
      <xdr:row>31</xdr:row>
      <xdr:rowOff>543</xdr:rowOff>
    </xdr:to>
    <xdr:cxnSp macro="">
      <xdr:nvCxnSpPr>
        <xdr:cNvPr id="62" name="Straight Arrow Connector 61">
          <a:extLst>
            <a:ext uri="{FF2B5EF4-FFF2-40B4-BE49-F238E27FC236}">
              <a16:creationId xmlns:a16="http://schemas.microsoft.com/office/drawing/2014/main" id="{00000000-0008-0000-0F00-00003E000000}"/>
            </a:ext>
          </a:extLst>
        </xdr:cNvPr>
        <xdr:cNvCxnSpPr/>
      </xdr:nvCxnSpPr>
      <xdr:spPr>
        <a:xfrm flipH="1" flipV="1">
          <a:off x="4392705" y="7575710"/>
          <a:ext cx="241431" cy="22626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73269</xdr:colOff>
      <xdr:row>32</xdr:row>
      <xdr:rowOff>288193</xdr:rowOff>
    </xdr:from>
    <xdr:to>
      <xdr:col>9</xdr:col>
      <xdr:colOff>254873</xdr:colOff>
      <xdr:row>32</xdr:row>
      <xdr:rowOff>289341</xdr:rowOff>
    </xdr:to>
    <xdr:cxnSp macro="">
      <xdr:nvCxnSpPr>
        <xdr:cNvPr id="63" name="Straight Arrow Connector 62">
          <a:extLst>
            <a:ext uri="{FF2B5EF4-FFF2-40B4-BE49-F238E27FC236}">
              <a16:creationId xmlns:a16="http://schemas.microsoft.com/office/drawing/2014/main" id="{00000000-0008-0000-0F00-00003F000000}"/>
            </a:ext>
          </a:extLst>
        </xdr:cNvPr>
        <xdr:cNvCxnSpPr/>
      </xdr:nvCxnSpPr>
      <xdr:spPr>
        <a:xfrm flipH="1" flipV="1">
          <a:off x="4445000" y="8362462"/>
          <a:ext cx="181604" cy="11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73269</xdr:colOff>
      <xdr:row>32</xdr:row>
      <xdr:rowOff>292954</xdr:rowOff>
    </xdr:from>
    <xdr:to>
      <xdr:col>8</xdr:col>
      <xdr:colOff>9944</xdr:colOff>
      <xdr:row>32</xdr:row>
      <xdr:rowOff>293077</xdr:rowOff>
    </xdr:to>
    <xdr:cxnSp macro="">
      <xdr:nvCxnSpPr>
        <xdr:cNvPr id="66" name="Straight Arrow Connector 65">
          <a:extLst>
            <a:ext uri="{FF2B5EF4-FFF2-40B4-BE49-F238E27FC236}">
              <a16:creationId xmlns:a16="http://schemas.microsoft.com/office/drawing/2014/main" id="{00000000-0008-0000-0F00-000042000000}"/>
            </a:ext>
          </a:extLst>
        </xdr:cNvPr>
        <xdr:cNvCxnSpPr/>
      </xdr:nvCxnSpPr>
      <xdr:spPr>
        <a:xfrm flipH="1">
          <a:off x="2881923" y="8367223"/>
          <a:ext cx="215098" cy="12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97975</xdr:colOff>
      <xdr:row>32</xdr:row>
      <xdr:rowOff>306610</xdr:rowOff>
    </xdr:from>
    <xdr:to>
      <xdr:col>5</xdr:col>
      <xdr:colOff>253068</xdr:colOff>
      <xdr:row>32</xdr:row>
      <xdr:rowOff>309288</xdr:rowOff>
    </xdr:to>
    <xdr:cxnSp macro="">
      <xdr:nvCxnSpPr>
        <xdr:cNvPr id="67" name="Straight Arrow Connector 66">
          <a:extLst>
            <a:ext uri="{FF2B5EF4-FFF2-40B4-BE49-F238E27FC236}">
              <a16:creationId xmlns:a16="http://schemas.microsoft.com/office/drawing/2014/main" id="{00000000-0008-0000-0F00-000043000000}"/>
            </a:ext>
          </a:extLst>
        </xdr:cNvPr>
        <xdr:cNvCxnSpPr/>
      </xdr:nvCxnSpPr>
      <xdr:spPr>
        <a:xfrm flipH="1" flipV="1">
          <a:off x="1885046" y="8371110"/>
          <a:ext cx="155093"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376778</xdr:colOff>
      <xdr:row>26</xdr:row>
      <xdr:rowOff>36773</xdr:rowOff>
    </xdr:from>
    <xdr:to>
      <xdr:col>6</xdr:col>
      <xdr:colOff>376778</xdr:colOff>
      <xdr:row>26</xdr:row>
      <xdr:rowOff>214370</xdr:rowOff>
    </xdr:to>
    <xdr:cxnSp macro="">
      <xdr:nvCxnSpPr>
        <xdr:cNvPr id="70" name="Straight Arrow Connector 69">
          <a:extLst>
            <a:ext uri="{FF2B5EF4-FFF2-40B4-BE49-F238E27FC236}">
              <a16:creationId xmlns:a16="http://schemas.microsoft.com/office/drawing/2014/main" id="{00000000-0008-0000-0F00-000046000000}"/>
            </a:ext>
          </a:extLst>
        </xdr:cNvPr>
        <xdr:cNvCxnSpPr/>
      </xdr:nvCxnSpPr>
      <xdr:spPr>
        <a:xfrm flipV="1">
          <a:off x="2417849" y="6413987"/>
          <a:ext cx="0" cy="1775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19109</xdr:colOff>
      <xdr:row>24</xdr:row>
      <xdr:rowOff>202039</xdr:rowOff>
    </xdr:from>
    <xdr:to>
      <xdr:col>7</xdr:col>
      <xdr:colOff>247419</xdr:colOff>
      <xdr:row>24</xdr:row>
      <xdr:rowOff>204694</xdr:rowOff>
    </xdr:to>
    <xdr:cxnSp macro="">
      <xdr:nvCxnSpPr>
        <xdr:cNvPr id="80" name="Straight Arrow Connector 79">
          <a:extLst>
            <a:ext uri="{FF2B5EF4-FFF2-40B4-BE49-F238E27FC236}">
              <a16:creationId xmlns:a16="http://schemas.microsoft.com/office/drawing/2014/main" id="{00000000-0008-0000-0F00-000050000000}"/>
            </a:ext>
          </a:extLst>
        </xdr:cNvPr>
        <xdr:cNvCxnSpPr/>
      </xdr:nvCxnSpPr>
      <xdr:spPr>
        <a:xfrm>
          <a:off x="2822180" y="5998682"/>
          <a:ext cx="228310" cy="265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6314</xdr:colOff>
      <xdr:row>18</xdr:row>
      <xdr:rowOff>12835</xdr:rowOff>
    </xdr:from>
    <xdr:to>
      <xdr:col>10</xdr:col>
      <xdr:colOff>15852</xdr:colOff>
      <xdr:row>19</xdr:row>
      <xdr:rowOff>6955</xdr:rowOff>
    </xdr:to>
    <xdr:cxnSp macro="">
      <xdr:nvCxnSpPr>
        <xdr:cNvPr id="84" name="Straight Arrow Connector 83">
          <a:extLst>
            <a:ext uri="{FF2B5EF4-FFF2-40B4-BE49-F238E27FC236}">
              <a16:creationId xmlns:a16="http://schemas.microsoft.com/office/drawing/2014/main" id="{00000000-0008-0000-0F00-000054000000}"/>
            </a:ext>
          </a:extLst>
        </xdr:cNvPr>
        <xdr:cNvCxnSpPr/>
      </xdr:nvCxnSpPr>
      <xdr:spPr>
        <a:xfrm flipV="1">
          <a:off x="4369671" y="4294549"/>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4500</xdr:colOff>
      <xdr:row>14</xdr:row>
      <xdr:rowOff>20093</xdr:rowOff>
    </xdr:from>
    <xdr:to>
      <xdr:col>11</xdr:col>
      <xdr:colOff>277110</xdr:colOff>
      <xdr:row>15</xdr:row>
      <xdr:rowOff>14213</xdr:rowOff>
    </xdr:to>
    <xdr:cxnSp macro="">
      <xdr:nvCxnSpPr>
        <xdr:cNvPr id="92" name="Straight Arrow Connector 91">
          <a:extLst>
            <a:ext uri="{FF2B5EF4-FFF2-40B4-BE49-F238E27FC236}">
              <a16:creationId xmlns:a16="http://schemas.microsoft.com/office/drawing/2014/main" id="{00000000-0008-0000-0F00-00005C000000}"/>
            </a:ext>
          </a:extLst>
        </xdr:cNvPr>
        <xdr:cNvCxnSpPr/>
      </xdr:nvCxnSpPr>
      <xdr:spPr>
        <a:xfrm flipV="1">
          <a:off x="5919071" y="3331164"/>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9071</xdr:colOff>
      <xdr:row>14</xdr:row>
      <xdr:rowOff>18143</xdr:rowOff>
    </xdr:from>
    <xdr:to>
      <xdr:col>21</xdr:col>
      <xdr:colOff>9928</xdr:colOff>
      <xdr:row>15</xdr:row>
      <xdr:rowOff>14530</xdr:rowOff>
    </xdr:to>
    <xdr:cxnSp macro="">
      <xdr:nvCxnSpPr>
        <xdr:cNvPr id="97" name="Straight Arrow Connector 96">
          <a:extLst>
            <a:ext uri="{FF2B5EF4-FFF2-40B4-BE49-F238E27FC236}">
              <a16:creationId xmlns:a16="http://schemas.microsoft.com/office/drawing/2014/main" id="{00000000-0008-0000-0F00-000061000000}"/>
            </a:ext>
          </a:extLst>
        </xdr:cNvPr>
        <xdr:cNvCxnSpPr/>
      </xdr:nvCxnSpPr>
      <xdr:spPr>
        <a:xfrm flipH="1" flipV="1">
          <a:off x="10332357" y="3329214"/>
          <a:ext cx="282071" cy="21410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626791</xdr:colOff>
      <xdr:row>18</xdr:row>
      <xdr:rowOff>20081</xdr:rowOff>
    </xdr:from>
    <xdr:to>
      <xdr:col>23</xdr:col>
      <xdr:colOff>626791</xdr:colOff>
      <xdr:row>18</xdr:row>
      <xdr:rowOff>214096</xdr:rowOff>
    </xdr:to>
    <xdr:cxnSp macro="">
      <xdr:nvCxnSpPr>
        <xdr:cNvPr id="103" name="Straight Arrow Connector 102">
          <a:extLst>
            <a:ext uri="{FF2B5EF4-FFF2-40B4-BE49-F238E27FC236}">
              <a16:creationId xmlns:a16="http://schemas.microsoft.com/office/drawing/2014/main" id="{00000000-0008-0000-0F00-000067000000}"/>
            </a:ext>
          </a:extLst>
        </xdr:cNvPr>
        <xdr:cNvCxnSpPr/>
      </xdr:nvCxnSpPr>
      <xdr:spPr>
        <a:xfrm flipV="1">
          <a:off x="12873220" y="4301795"/>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652191</xdr:colOff>
      <xdr:row>18</xdr:row>
      <xdr:rowOff>36412</xdr:rowOff>
    </xdr:from>
    <xdr:to>
      <xdr:col>21</xdr:col>
      <xdr:colOff>652191</xdr:colOff>
      <xdr:row>19</xdr:row>
      <xdr:rowOff>12712</xdr:rowOff>
    </xdr:to>
    <xdr:cxnSp macro="">
      <xdr:nvCxnSpPr>
        <xdr:cNvPr id="104" name="Straight Arrow Connector 103">
          <a:extLst>
            <a:ext uri="{FF2B5EF4-FFF2-40B4-BE49-F238E27FC236}">
              <a16:creationId xmlns:a16="http://schemas.microsoft.com/office/drawing/2014/main" id="{00000000-0008-0000-0F00-000068000000}"/>
            </a:ext>
          </a:extLst>
        </xdr:cNvPr>
        <xdr:cNvCxnSpPr/>
      </xdr:nvCxnSpPr>
      <xdr:spPr>
        <a:xfrm flipV="1">
          <a:off x="11329262" y="4318126"/>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630991</xdr:colOff>
      <xdr:row>14</xdr:row>
      <xdr:rowOff>32639</xdr:rowOff>
    </xdr:from>
    <xdr:to>
      <xdr:col>8</xdr:col>
      <xdr:colOff>630991</xdr:colOff>
      <xdr:row>15</xdr:row>
      <xdr:rowOff>1988</xdr:rowOff>
    </xdr:to>
    <xdr:cxnSp macro="">
      <xdr:nvCxnSpPr>
        <xdr:cNvPr id="105" name="Straight Arrow Connector 104">
          <a:extLst>
            <a:ext uri="{FF2B5EF4-FFF2-40B4-BE49-F238E27FC236}">
              <a16:creationId xmlns:a16="http://schemas.microsoft.com/office/drawing/2014/main" id="{00000000-0008-0000-0F00-000069000000}"/>
            </a:ext>
          </a:extLst>
        </xdr:cNvPr>
        <xdr:cNvCxnSpPr/>
      </xdr:nvCxnSpPr>
      <xdr:spPr>
        <a:xfrm flipV="1">
          <a:off x="3715277" y="3343710"/>
          <a:ext cx="0" cy="1870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638253</xdr:colOff>
      <xdr:row>10</xdr:row>
      <xdr:rowOff>30821</xdr:rowOff>
    </xdr:from>
    <xdr:to>
      <xdr:col>8</xdr:col>
      <xdr:colOff>638253</xdr:colOff>
      <xdr:row>11</xdr:row>
      <xdr:rowOff>171</xdr:rowOff>
    </xdr:to>
    <xdr:cxnSp macro="">
      <xdr:nvCxnSpPr>
        <xdr:cNvPr id="106" name="Straight Arrow Connector 105">
          <a:extLst>
            <a:ext uri="{FF2B5EF4-FFF2-40B4-BE49-F238E27FC236}">
              <a16:creationId xmlns:a16="http://schemas.microsoft.com/office/drawing/2014/main" id="{00000000-0008-0000-0F00-00006A000000}"/>
            </a:ext>
          </a:extLst>
        </xdr:cNvPr>
        <xdr:cNvCxnSpPr/>
      </xdr:nvCxnSpPr>
      <xdr:spPr>
        <a:xfrm flipV="1">
          <a:off x="3722539" y="2189821"/>
          <a:ext cx="0" cy="187064"/>
        </a:xfrm>
        <a:prstGeom prst="straightConnector1">
          <a:avLst/>
        </a:prstGeom>
        <a:ln w="19050">
          <a:solidFill>
            <a:schemeClr val="tx1"/>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11424</xdr:colOff>
      <xdr:row>20</xdr:row>
      <xdr:rowOff>302146</xdr:rowOff>
    </xdr:from>
    <xdr:to>
      <xdr:col>9</xdr:col>
      <xdr:colOff>224975</xdr:colOff>
      <xdr:row>20</xdr:row>
      <xdr:rowOff>306617</xdr:rowOff>
    </xdr:to>
    <xdr:cxnSp macro="">
      <xdr:nvCxnSpPr>
        <xdr:cNvPr id="108" name="Straight Arrow Connector 107">
          <a:extLst>
            <a:ext uri="{FF2B5EF4-FFF2-40B4-BE49-F238E27FC236}">
              <a16:creationId xmlns:a16="http://schemas.microsoft.com/office/drawing/2014/main" id="{00000000-0008-0000-0F00-00006C000000}"/>
            </a:ext>
          </a:extLst>
        </xdr:cNvPr>
        <xdr:cNvCxnSpPr/>
      </xdr:nvCxnSpPr>
      <xdr:spPr>
        <a:xfrm>
          <a:off x="4374781" y="4983003"/>
          <a:ext cx="213551" cy="447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623161</xdr:colOff>
      <xdr:row>14</xdr:row>
      <xdr:rowOff>25529</xdr:rowOff>
    </xdr:from>
    <xdr:to>
      <xdr:col>19</xdr:col>
      <xdr:colOff>623161</xdr:colOff>
      <xdr:row>15</xdr:row>
      <xdr:rowOff>1829</xdr:rowOff>
    </xdr:to>
    <xdr:cxnSp macro="">
      <xdr:nvCxnSpPr>
        <xdr:cNvPr id="110" name="Straight Arrow Connector 109">
          <a:extLst>
            <a:ext uri="{FF2B5EF4-FFF2-40B4-BE49-F238E27FC236}">
              <a16:creationId xmlns:a16="http://schemas.microsoft.com/office/drawing/2014/main" id="{00000000-0008-0000-0F00-00006E000000}"/>
            </a:ext>
          </a:extLst>
        </xdr:cNvPr>
        <xdr:cNvCxnSpPr/>
      </xdr:nvCxnSpPr>
      <xdr:spPr>
        <a:xfrm flipV="1">
          <a:off x="9776232" y="4307243"/>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586874</xdr:colOff>
      <xdr:row>26</xdr:row>
      <xdr:rowOff>36849</xdr:rowOff>
    </xdr:from>
    <xdr:to>
      <xdr:col>17</xdr:col>
      <xdr:colOff>586874</xdr:colOff>
      <xdr:row>27</xdr:row>
      <xdr:rowOff>8003</xdr:rowOff>
    </xdr:to>
    <xdr:cxnSp macro="">
      <xdr:nvCxnSpPr>
        <xdr:cNvPr id="112" name="Straight Arrow Connector 111">
          <a:extLst>
            <a:ext uri="{FF2B5EF4-FFF2-40B4-BE49-F238E27FC236}">
              <a16:creationId xmlns:a16="http://schemas.microsoft.com/office/drawing/2014/main" id="{00000000-0008-0000-0F00-000070000000}"/>
            </a:ext>
          </a:extLst>
        </xdr:cNvPr>
        <xdr:cNvCxnSpPr/>
      </xdr:nvCxnSpPr>
      <xdr:spPr>
        <a:xfrm flipV="1">
          <a:off x="8116160" y="6414063"/>
          <a:ext cx="0" cy="18886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591262</xdr:colOff>
      <xdr:row>22</xdr:row>
      <xdr:rowOff>25526</xdr:rowOff>
    </xdr:from>
    <xdr:to>
      <xdr:col>17</xdr:col>
      <xdr:colOff>591262</xdr:colOff>
      <xdr:row>23</xdr:row>
      <xdr:rowOff>1827</xdr:rowOff>
    </xdr:to>
    <xdr:cxnSp macro="">
      <xdr:nvCxnSpPr>
        <xdr:cNvPr id="113" name="Straight Arrow Connector 112">
          <a:extLst>
            <a:ext uri="{FF2B5EF4-FFF2-40B4-BE49-F238E27FC236}">
              <a16:creationId xmlns:a16="http://schemas.microsoft.com/office/drawing/2014/main" id="{00000000-0008-0000-0F00-000071000000}"/>
            </a:ext>
          </a:extLst>
        </xdr:cNvPr>
        <xdr:cNvCxnSpPr/>
      </xdr:nvCxnSpPr>
      <xdr:spPr>
        <a:xfrm flipV="1">
          <a:off x="8120548" y="5423026"/>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123360</xdr:colOff>
      <xdr:row>20</xdr:row>
      <xdr:rowOff>304810</xdr:rowOff>
    </xdr:from>
    <xdr:to>
      <xdr:col>11</xdr:col>
      <xdr:colOff>278453</xdr:colOff>
      <xdr:row>20</xdr:row>
      <xdr:rowOff>307488</xdr:rowOff>
    </xdr:to>
    <xdr:cxnSp macro="">
      <xdr:nvCxnSpPr>
        <xdr:cNvPr id="114" name="Straight Arrow Connector 113">
          <a:extLst>
            <a:ext uri="{FF2B5EF4-FFF2-40B4-BE49-F238E27FC236}">
              <a16:creationId xmlns:a16="http://schemas.microsoft.com/office/drawing/2014/main" id="{00000000-0008-0000-0F00-000072000000}"/>
            </a:ext>
          </a:extLst>
        </xdr:cNvPr>
        <xdr:cNvCxnSpPr/>
      </xdr:nvCxnSpPr>
      <xdr:spPr>
        <a:xfrm flipH="1" flipV="1">
          <a:off x="6037931" y="4985667"/>
          <a:ext cx="155093"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9072</xdr:colOff>
      <xdr:row>18</xdr:row>
      <xdr:rowOff>27215</xdr:rowOff>
    </xdr:from>
    <xdr:to>
      <xdr:col>12</xdr:col>
      <xdr:colOff>7707</xdr:colOff>
      <xdr:row>19</xdr:row>
      <xdr:rowOff>18684</xdr:rowOff>
    </xdr:to>
    <xdr:cxnSp macro="">
      <xdr:nvCxnSpPr>
        <xdr:cNvPr id="115" name="Straight Arrow Connector 114">
          <a:extLst>
            <a:ext uri="{FF2B5EF4-FFF2-40B4-BE49-F238E27FC236}">
              <a16:creationId xmlns:a16="http://schemas.microsoft.com/office/drawing/2014/main" id="{00000000-0008-0000-0F00-000073000000}"/>
            </a:ext>
          </a:extLst>
        </xdr:cNvPr>
        <xdr:cNvCxnSpPr/>
      </xdr:nvCxnSpPr>
      <xdr:spPr>
        <a:xfrm flipH="1" flipV="1">
          <a:off x="5923643" y="4308929"/>
          <a:ext cx="279850" cy="20918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54429</xdr:colOff>
      <xdr:row>14</xdr:row>
      <xdr:rowOff>27215</xdr:rowOff>
    </xdr:from>
    <xdr:to>
      <xdr:col>14</xdr:col>
      <xdr:colOff>58640</xdr:colOff>
      <xdr:row>19</xdr:row>
      <xdr:rowOff>16999</xdr:rowOff>
    </xdr:to>
    <xdr:cxnSp macro="">
      <xdr:nvCxnSpPr>
        <xdr:cNvPr id="117" name="Straight Arrow Connector 116">
          <a:extLst>
            <a:ext uri="{FF2B5EF4-FFF2-40B4-BE49-F238E27FC236}">
              <a16:creationId xmlns:a16="http://schemas.microsoft.com/office/drawing/2014/main" id="{00000000-0008-0000-0F00-000075000000}"/>
            </a:ext>
          </a:extLst>
        </xdr:cNvPr>
        <xdr:cNvCxnSpPr/>
      </xdr:nvCxnSpPr>
      <xdr:spPr>
        <a:xfrm flipH="1" flipV="1">
          <a:off x="6721929" y="3338286"/>
          <a:ext cx="4211" cy="117814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586874</xdr:colOff>
      <xdr:row>14</xdr:row>
      <xdr:rowOff>34602</xdr:rowOff>
    </xdr:from>
    <xdr:to>
      <xdr:col>17</xdr:col>
      <xdr:colOff>586874</xdr:colOff>
      <xdr:row>15</xdr:row>
      <xdr:rowOff>10902</xdr:rowOff>
    </xdr:to>
    <xdr:cxnSp macro="">
      <xdr:nvCxnSpPr>
        <xdr:cNvPr id="119" name="Straight Arrow Connector 118">
          <a:extLst>
            <a:ext uri="{FF2B5EF4-FFF2-40B4-BE49-F238E27FC236}">
              <a16:creationId xmlns:a16="http://schemas.microsoft.com/office/drawing/2014/main" id="{00000000-0008-0000-0F00-000077000000}"/>
            </a:ext>
          </a:extLst>
        </xdr:cNvPr>
        <xdr:cNvCxnSpPr/>
      </xdr:nvCxnSpPr>
      <xdr:spPr>
        <a:xfrm flipV="1">
          <a:off x="8116160" y="3345673"/>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97976</xdr:colOff>
      <xdr:row>12</xdr:row>
      <xdr:rowOff>297560</xdr:rowOff>
    </xdr:from>
    <xdr:to>
      <xdr:col>5</xdr:col>
      <xdr:colOff>253070</xdr:colOff>
      <xdr:row>12</xdr:row>
      <xdr:rowOff>300238</xdr:rowOff>
    </xdr:to>
    <xdr:cxnSp macro="">
      <xdr:nvCxnSpPr>
        <xdr:cNvPr id="123" name="Straight Arrow Connector 122">
          <a:extLst>
            <a:ext uri="{FF2B5EF4-FFF2-40B4-BE49-F238E27FC236}">
              <a16:creationId xmlns:a16="http://schemas.microsoft.com/office/drawing/2014/main" id="{00000000-0008-0000-0F00-00007B000000}"/>
            </a:ext>
          </a:extLst>
        </xdr:cNvPr>
        <xdr:cNvCxnSpPr/>
      </xdr:nvCxnSpPr>
      <xdr:spPr>
        <a:xfrm flipH="1" flipV="1">
          <a:off x="1885047" y="2855703"/>
          <a:ext cx="155094"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962</xdr:colOff>
      <xdr:row>32</xdr:row>
      <xdr:rowOff>410682</xdr:rowOff>
    </xdr:from>
    <xdr:to>
      <xdr:col>9</xdr:col>
      <xdr:colOff>229272</xdr:colOff>
      <xdr:row>32</xdr:row>
      <xdr:rowOff>413337</xdr:rowOff>
    </xdr:to>
    <xdr:cxnSp macro="">
      <xdr:nvCxnSpPr>
        <xdr:cNvPr id="124" name="Straight Arrow Connector 123">
          <a:extLst>
            <a:ext uri="{FF2B5EF4-FFF2-40B4-BE49-F238E27FC236}">
              <a16:creationId xmlns:a16="http://schemas.microsoft.com/office/drawing/2014/main" id="{00000000-0008-0000-0F00-00007C000000}"/>
            </a:ext>
          </a:extLst>
        </xdr:cNvPr>
        <xdr:cNvCxnSpPr/>
      </xdr:nvCxnSpPr>
      <xdr:spPr>
        <a:xfrm>
          <a:off x="4364319" y="8475182"/>
          <a:ext cx="228310" cy="265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399144</xdr:colOff>
      <xdr:row>18</xdr:row>
      <xdr:rowOff>127000</xdr:rowOff>
    </xdr:from>
    <xdr:to>
      <xdr:col>4</xdr:col>
      <xdr:colOff>399767</xdr:colOff>
      <xdr:row>22</xdr:row>
      <xdr:rowOff>211975</xdr:rowOff>
    </xdr:to>
    <xdr:cxnSp macro="">
      <xdr:nvCxnSpPr>
        <xdr:cNvPr id="127" name="Straight Arrow Connector 126">
          <a:extLst>
            <a:ext uri="{FF2B5EF4-FFF2-40B4-BE49-F238E27FC236}">
              <a16:creationId xmlns:a16="http://schemas.microsoft.com/office/drawing/2014/main" id="{00000000-0008-0000-0F00-00007F000000}"/>
            </a:ext>
          </a:extLst>
        </xdr:cNvPr>
        <xdr:cNvCxnSpPr/>
      </xdr:nvCxnSpPr>
      <xdr:spPr>
        <a:xfrm flipV="1">
          <a:off x="1369787" y="4408714"/>
          <a:ext cx="623" cy="120076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404197</xdr:colOff>
      <xdr:row>14</xdr:row>
      <xdr:rowOff>32637</xdr:rowOff>
    </xdr:from>
    <xdr:to>
      <xdr:col>4</xdr:col>
      <xdr:colOff>404197</xdr:colOff>
      <xdr:row>15</xdr:row>
      <xdr:rowOff>1986</xdr:rowOff>
    </xdr:to>
    <xdr:cxnSp macro="">
      <xdr:nvCxnSpPr>
        <xdr:cNvPr id="128" name="Straight Arrow Connector 127">
          <a:extLst>
            <a:ext uri="{FF2B5EF4-FFF2-40B4-BE49-F238E27FC236}">
              <a16:creationId xmlns:a16="http://schemas.microsoft.com/office/drawing/2014/main" id="{00000000-0008-0000-0F00-000080000000}"/>
            </a:ext>
          </a:extLst>
        </xdr:cNvPr>
        <xdr:cNvCxnSpPr/>
      </xdr:nvCxnSpPr>
      <xdr:spPr>
        <a:xfrm flipV="1">
          <a:off x="1374840" y="3343708"/>
          <a:ext cx="0" cy="18706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11757</xdr:colOff>
      <xdr:row>26</xdr:row>
      <xdr:rowOff>136</xdr:rowOff>
    </xdr:from>
    <xdr:to>
      <xdr:col>25</xdr:col>
      <xdr:colOff>3152</xdr:colOff>
      <xdr:row>26</xdr:row>
      <xdr:rowOff>211971</xdr:rowOff>
    </xdr:to>
    <xdr:cxnSp macro="">
      <xdr:nvCxnSpPr>
        <xdr:cNvPr id="129" name="Straight Arrow Connector 128">
          <a:extLst>
            <a:ext uri="{FF2B5EF4-FFF2-40B4-BE49-F238E27FC236}">
              <a16:creationId xmlns:a16="http://schemas.microsoft.com/office/drawing/2014/main" id="{00000000-0008-0000-0F00-000081000000}"/>
            </a:ext>
          </a:extLst>
        </xdr:cNvPr>
        <xdr:cNvCxnSpPr/>
      </xdr:nvCxnSpPr>
      <xdr:spPr>
        <a:xfrm flipV="1">
          <a:off x="13419328" y="6377350"/>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603670</xdr:colOff>
      <xdr:row>22</xdr:row>
      <xdr:rowOff>48791</xdr:rowOff>
    </xdr:from>
    <xdr:to>
      <xdr:col>25</xdr:col>
      <xdr:colOff>603670</xdr:colOff>
      <xdr:row>23</xdr:row>
      <xdr:rowOff>15435</xdr:rowOff>
    </xdr:to>
    <xdr:cxnSp macro="">
      <xdr:nvCxnSpPr>
        <xdr:cNvPr id="130" name="Straight Arrow Connector 129">
          <a:extLst>
            <a:ext uri="{FF2B5EF4-FFF2-40B4-BE49-F238E27FC236}">
              <a16:creationId xmlns:a16="http://schemas.microsoft.com/office/drawing/2014/main" id="{00000000-0008-0000-0F00-000082000000}"/>
            </a:ext>
          </a:extLst>
        </xdr:cNvPr>
        <xdr:cNvCxnSpPr/>
      </xdr:nvCxnSpPr>
      <xdr:spPr>
        <a:xfrm flipV="1">
          <a:off x="14292456" y="5446291"/>
          <a:ext cx="0" cy="18435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296606</xdr:colOff>
      <xdr:row>30</xdr:row>
      <xdr:rowOff>21897</xdr:rowOff>
    </xdr:from>
    <xdr:to>
      <xdr:col>16</xdr:col>
      <xdr:colOff>269859</xdr:colOff>
      <xdr:row>31</xdr:row>
      <xdr:rowOff>16017</xdr:rowOff>
    </xdr:to>
    <xdr:cxnSp macro="">
      <xdr:nvCxnSpPr>
        <xdr:cNvPr id="131" name="Straight Arrow Connector 130">
          <a:extLst>
            <a:ext uri="{FF2B5EF4-FFF2-40B4-BE49-F238E27FC236}">
              <a16:creationId xmlns:a16="http://schemas.microsoft.com/office/drawing/2014/main" id="{00000000-0008-0000-0F00-000083000000}"/>
            </a:ext>
          </a:extLst>
        </xdr:cNvPr>
        <xdr:cNvCxnSpPr/>
      </xdr:nvCxnSpPr>
      <xdr:spPr>
        <a:xfrm flipV="1">
          <a:off x="7245320" y="7605611"/>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596910</xdr:colOff>
      <xdr:row>22</xdr:row>
      <xdr:rowOff>44103</xdr:rowOff>
    </xdr:from>
    <xdr:to>
      <xdr:col>19</xdr:col>
      <xdr:colOff>607898</xdr:colOff>
      <xdr:row>30</xdr:row>
      <xdr:rowOff>215899</xdr:rowOff>
    </xdr:to>
    <xdr:cxnSp macro="">
      <xdr:nvCxnSpPr>
        <xdr:cNvPr id="133" name="Straight Arrow Connector 132">
          <a:extLst>
            <a:ext uri="{FF2B5EF4-FFF2-40B4-BE49-F238E27FC236}">
              <a16:creationId xmlns:a16="http://schemas.microsoft.com/office/drawing/2014/main" id="{00000000-0008-0000-0F00-000085000000}"/>
            </a:ext>
          </a:extLst>
        </xdr:cNvPr>
        <xdr:cNvCxnSpPr/>
      </xdr:nvCxnSpPr>
      <xdr:spPr>
        <a:xfrm flipV="1">
          <a:off x="9677410" y="5441603"/>
          <a:ext cx="10988" cy="235801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623164</xdr:colOff>
      <xdr:row>10</xdr:row>
      <xdr:rowOff>25531</xdr:rowOff>
    </xdr:from>
    <xdr:to>
      <xdr:col>19</xdr:col>
      <xdr:colOff>623164</xdr:colOff>
      <xdr:row>11</xdr:row>
      <xdr:rowOff>1832</xdr:rowOff>
    </xdr:to>
    <xdr:cxnSp macro="">
      <xdr:nvCxnSpPr>
        <xdr:cNvPr id="134" name="Straight Arrow Connector 133">
          <a:extLst>
            <a:ext uri="{FF2B5EF4-FFF2-40B4-BE49-F238E27FC236}">
              <a16:creationId xmlns:a16="http://schemas.microsoft.com/office/drawing/2014/main" id="{00000000-0008-0000-0F00-000086000000}"/>
            </a:ext>
          </a:extLst>
        </xdr:cNvPr>
        <xdr:cNvCxnSpPr/>
      </xdr:nvCxnSpPr>
      <xdr:spPr>
        <a:xfrm flipV="1">
          <a:off x="9703664" y="2184531"/>
          <a:ext cx="0" cy="19401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6321</xdr:colOff>
      <xdr:row>22</xdr:row>
      <xdr:rowOff>12824</xdr:rowOff>
    </xdr:from>
    <xdr:to>
      <xdr:col>7</xdr:col>
      <xdr:colOff>278931</xdr:colOff>
      <xdr:row>23</xdr:row>
      <xdr:rowOff>6945</xdr:rowOff>
    </xdr:to>
    <xdr:cxnSp macro="">
      <xdr:nvCxnSpPr>
        <xdr:cNvPr id="135" name="Straight Arrow Connector 134">
          <a:extLst>
            <a:ext uri="{FF2B5EF4-FFF2-40B4-BE49-F238E27FC236}">
              <a16:creationId xmlns:a16="http://schemas.microsoft.com/office/drawing/2014/main" id="{00000000-0008-0000-0F00-000087000000}"/>
            </a:ext>
          </a:extLst>
        </xdr:cNvPr>
        <xdr:cNvCxnSpPr/>
      </xdr:nvCxnSpPr>
      <xdr:spPr>
        <a:xfrm flipV="1">
          <a:off x="2809392" y="5410324"/>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139679</xdr:colOff>
      <xdr:row>12</xdr:row>
      <xdr:rowOff>284854</xdr:rowOff>
    </xdr:from>
    <xdr:to>
      <xdr:col>17</xdr:col>
      <xdr:colOff>13557</xdr:colOff>
      <xdr:row>12</xdr:row>
      <xdr:rowOff>287532</xdr:rowOff>
    </xdr:to>
    <xdr:cxnSp macro="">
      <xdr:nvCxnSpPr>
        <xdr:cNvPr id="136" name="Straight Arrow Connector 135">
          <a:extLst>
            <a:ext uri="{FF2B5EF4-FFF2-40B4-BE49-F238E27FC236}">
              <a16:creationId xmlns:a16="http://schemas.microsoft.com/office/drawing/2014/main" id="{00000000-0008-0000-0F00-000088000000}"/>
            </a:ext>
          </a:extLst>
        </xdr:cNvPr>
        <xdr:cNvCxnSpPr/>
      </xdr:nvCxnSpPr>
      <xdr:spPr>
        <a:xfrm flipH="1" flipV="1">
          <a:off x="7387750" y="2842997"/>
          <a:ext cx="155093" cy="267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635260</xdr:colOff>
      <xdr:row>14</xdr:row>
      <xdr:rowOff>28537</xdr:rowOff>
    </xdr:from>
    <xdr:to>
      <xdr:col>10</xdr:col>
      <xdr:colOff>635260</xdr:colOff>
      <xdr:row>15</xdr:row>
      <xdr:rowOff>4839</xdr:rowOff>
    </xdr:to>
    <xdr:cxnSp macro="">
      <xdr:nvCxnSpPr>
        <xdr:cNvPr id="137" name="Straight Arrow Connector 136">
          <a:extLst>
            <a:ext uri="{FF2B5EF4-FFF2-40B4-BE49-F238E27FC236}">
              <a16:creationId xmlns:a16="http://schemas.microsoft.com/office/drawing/2014/main" id="{00000000-0008-0000-0F00-000089000000}"/>
            </a:ext>
          </a:extLst>
        </xdr:cNvPr>
        <xdr:cNvCxnSpPr/>
      </xdr:nvCxnSpPr>
      <xdr:spPr>
        <a:xfrm flipV="1">
          <a:off x="5261689" y="3339608"/>
          <a:ext cx="0" cy="19401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9609</xdr:colOff>
      <xdr:row>12</xdr:row>
      <xdr:rowOff>282196</xdr:rowOff>
    </xdr:from>
    <xdr:to>
      <xdr:col>9</xdr:col>
      <xdr:colOff>223160</xdr:colOff>
      <xdr:row>12</xdr:row>
      <xdr:rowOff>286667</xdr:rowOff>
    </xdr:to>
    <xdr:cxnSp macro="">
      <xdr:nvCxnSpPr>
        <xdr:cNvPr id="139" name="Straight Arrow Connector 138">
          <a:extLst>
            <a:ext uri="{FF2B5EF4-FFF2-40B4-BE49-F238E27FC236}">
              <a16:creationId xmlns:a16="http://schemas.microsoft.com/office/drawing/2014/main" id="{00000000-0008-0000-0F00-00008B000000}"/>
            </a:ext>
          </a:extLst>
        </xdr:cNvPr>
        <xdr:cNvCxnSpPr/>
      </xdr:nvCxnSpPr>
      <xdr:spPr>
        <a:xfrm>
          <a:off x="4372966" y="2840339"/>
          <a:ext cx="213551" cy="447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20279</xdr:colOff>
      <xdr:row>26</xdr:row>
      <xdr:rowOff>1068</xdr:rowOff>
    </xdr:from>
    <xdr:to>
      <xdr:col>6</xdr:col>
      <xdr:colOff>7710</xdr:colOff>
      <xdr:row>27</xdr:row>
      <xdr:rowOff>9615</xdr:rowOff>
    </xdr:to>
    <xdr:cxnSp macro="">
      <xdr:nvCxnSpPr>
        <xdr:cNvPr id="140" name="Straight Arrow Connector 139">
          <a:extLst>
            <a:ext uri="{FF2B5EF4-FFF2-40B4-BE49-F238E27FC236}">
              <a16:creationId xmlns:a16="http://schemas.microsoft.com/office/drawing/2014/main" id="{00000000-0008-0000-0F00-00008C000000}"/>
            </a:ext>
          </a:extLst>
        </xdr:cNvPr>
        <xdr:cNvCxnSpPr/>
      </xdr:nvCxnSpPr>
      <xdr:spPr>
        <a:xfrm flipH="1" flipV="1">
          <a:off x="1807350" y="6378282"/>
          <a:ext cx="241431" cy="22626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750178</xdr:colOff>
      <xdr:row>26</xdr:row>
      <xdr:rowOff>21897</xdr:rowOff>
    </xdr:from>
    <xdr:to>
      <xdr:col>7</xdr:col>
      <xdr:colOff>260788</xdr:colOff>
      <xdr:row>27</xdr:row>
      <xdr:rowOff>16017</xdr:rowOff>
    </xdr:to>
    <xdr:cxnSp macro="">
      <xdr:nvCxnSpPr>
        <xdr:cNvPr id="141" name="Straight Arrow Connector 140">
          <a:extLst>
            <a:ext uri="{FF2B5EF4-FFF2-40B4-BE49-F238E27FC236}">
              <a16:creationId xmlns:a16="http://schemas.microsoft.com/office/drawing/2014/main" id="{00000000-0008-0000-0F00-00008D000000}"/>
            </a:ext>
          </a:extLst>
        </xdr:cNvPr>
        <xdr:cNvCxnSpPr/>
      </xdr:nvCxnSpPr>
      <xdr:spPr>
        <a:xfrm flipV="1">
          <a:off x="2791249" y="6399111"/>
          <a:ext cx="272610" cy="21183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757620</xdr:colOff>
      <xdr:row>10</xdr:row>
      <xdr:rowOff>15713</xdr:rowOff>
    </xdr:from>
    <xdr:to>
      <xdr:col>17</xdr:col>
      <xdr:colOff>607784</xdr:colOff>
      <xdr:row>10</xdr:row>
      <xdr:rowOff>210778</xdr:rowOff>
    </xdr:to>
    <xdr:grpSp>
      <xdr:nvGrpSpPr>
        <xdr:cNvPr id="73" name="Group 72">
          <a:extLst>
            <a:ext uri="{FF2B5EF4-FFF2-40B4-BE49-F238E27FC236}">
              <a16:creationId xmlns:a16="http://schemas.microsoft.com/office/drawing/2014/main" id="{00000000-0008-0000-0F00-000049000000}"/>
            </a:ext>
          </a:extLst>
        </xdr:cNvPr>
        <xdr:cNvGrpSpPr/>
      </xdr:nvGrpSpPr>
      <xdr:grpSpPr>
        <a:xfrm flipH="1">
          <a:off x="3841906" y="2229142"/>
          <a:ext cx="4277021" cy="195065"/>
          <a:chOff x="2483114" y="3339870"/>
          <a:chExt cx="7258902" cy="191288"/>
        </a:xfrm>
      </xdr:grpSpPr>
      <xdr:cxnSp macro="">
        <xdr:nvCxnSpPr>
          <xdr:cNvPr id="74" name="Straight Connector 73">
            <a:extLst>
              <a:ext uri="{FF2B5EF4-FFF2-40B4-BE49-F238E27FC236}">
                <a16:creationId xmlns:a16="http://schemas.microsoft.com/office/drawing/2014/main" id="{00000000-0008-0000-0F00-00004A000000}"/>
              </a:ext>
            </a:extLst>
          </xdr:cNvPr>
          <xdr:cNvCxnSpPr/>
        </xdr:nvCxnSpPr>
        <xdr:spPr>
          <a:xfrm flipH="1" flipV="1">
            <a:off x="2483114" y="3446440"/>
            <a:ext cx="7258902" cy="955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78" name="Straight Connector 77">
            <a:extLst>
              <a:ext uri="{FF2B5EF4-FFF2-40B4-BE49-F238E27FC236}">
                <a16:creationId xmlns:a16="http://schemas.microsoft.com/office/drawing/2014/main" id="{00000000-0008-0000-0F00-00004E000000}"/>
              </a:ext>
            </a:extLst>
          </xdr:cNvPr>
          <xdr:cNvCxnSpPr/>
        </xdr:nvCxnSpPr>
        <xdr:spPr>
          <a:xfrm rot="16200000">
            <a:off x="2465177" y="3494568"/>
            <a:ext cx="73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9" name="Straight Arrow Connector 78">
            <a:extLst>
              <a:ext uri="{FF2B5EF4-FFF2-40B4-BE49-F238E27FC236}">
                <a16:creationId xmlns:a16="http://schemas.microsoft.com/office/drawing/2014/main" id="{00000000-0008-0000-0F00-00004F000000}"/>
              </a:ext>
            </a:extLst>
          </xdr:cNvPr>
          <xdr:cNvCxnSpPr/>
        </xdr:nvCxnSpPr>
        <xdr:spPr>
          <a:xfrm rot="16200000" flipV="1">
            <a:off x="9677496" y="3396425"/>
            <a:ext cx="116275" cy="316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388884</xdr:colOff>
      <xdr:row>10</xdr:row>
      <xdr:rowOff>15712</xdr:rowOff>
    </xdr:from>
    <xdr:to>
      <xdr:col>8</xdr:col>
      <xdr:colOff>521138</xdr:colOff>
      <xdr:row>10</xdr:row>
      <xdr:rowOff>199081</xdr:rowOff>
    </xdr:to>
    <xdr:grpSp>
      <xdr:nvGrpSpPr>
        <xdr:cNvPr id="5" name="Group 4">
          <a:extLst>
            <a:ext uri="{FF2B5EF4-FFF2-40B4-BE49-F238E27FC236}">
              <a16:creationId xmlns:a16="http://schemas.microsoft.com/office/drawing/2014/main" id="{00000000-0008-0000-0F00-000005000000}"/>
            </a:ext>
          </a:extLst>
        </xdr:cNvPr>
        <xdr:cNvGrpSpPr/>
      </xdr:nvGrpSpPr>
      <xdr:grpSpPr>
        <a:xfrm>
          <a:off x="1368598" y="2229141"/>
          <a:ext cx="2236826" cy="183369"/>
          <a:chOff x="1365470" y="2207171"/>
          <a:chExt cx="2247461" cy="183369"/>
        </a:xfrm>
      </xdr:grpSpPr>
      <xdr:grpSp>
        <xdr:nvGrpSpPr>
          <xdr:cNvPr id="82" name="Group 81">
            <a:extLst>
              <a:ext uri="{FF2B5EF4-FFF2-40B4-BE49-F238E27FC236}">
                <a16:creationId xmlns:a16="http://schemas.microsoft.com/office/drawing/2014/main" id="{00000000-0008-0000-0F00-000052000000}"/>
              </a:ext>
            </a:extLst>
          </xdr:cNvPr>
          <xdr:cNvGrpSpPr/>
        </xdr:nvGrpSpPr>
        <xdr:grpSpPr>
          <a:xfrm>
            <a:off x="2399862" y="2207171"/>
            <a:ext cx="1213069" cy="183369"/>
            <a:chOff x="2483114" y="3339870"/>
            <a:chExt cx="7258902" cy="191288"/>
          </a:xfrm>
        </xdr:grpSpPr>
        <xdr:cxnSp macro="">
          <xdr:nvCxnSpPr>
            <xdr:cNvPr id="83" name="Straight Connector 82">
              <a:extLst>
                <a:ext uri="{FF2B5EF4-FFF2-40B4-BE49-F238E27FC236}">
                  <a16:creationId xmlns:a16="http://schemas.microsoft.com/office/drawing/2014/main" id="{00000000-0008-0000-0F00-000053000000}"/>
                </a:ext>
              </a:extLst>
            </xdr:cNvPr>
            <xdr:cNvCxnSpPr/>
          </xdr:nvCxnSpPr>
          <xdr:spPr>
            <a:xfrm flipH="1" flipV="1">
              <a:off x="2483114" y="3446440"/>
              <a:ext cx="7258902" cy="9556"/>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85" name="Straight Connector 84">
              <a:extLst>
                <a:ext uri="{FF2B5EF4-FFF2-40B4-BE49-F238E27FC236}">
                  <a16:creationId xmlns:a16="http://schemas.microsoft.com/office/drawing/2014/main" id="{00000000-0008-0000-0F00-000055000000}"/>
                </a:ext>
              </a:extLst>
            </xdr:cNvPr>
            <xdr:cNvCxnSpPr/>
          </xdr:nvCxnSpPr>
          <xdr:spPr>
            <a:xfrm rot="16200000">
              <a:off x="2465177" y="3494568"/>
              <a:ext cx="73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6" name="Straight Arrow Connector 85">
              <a:extLst>
                <a:ext uri="{FF2B5EF4-FFF2-40B4-BE49-F238E27FC236}">
                  <a16:creationId xmlns:a16="http://schemas.microsoft.com/office/drawing/2014/main" id="{00000000-0008-0000-0F00-000056000000}"/>
                </a:ext>
              </a:extLst>
            </xdr:cNvPr>
            <xdr:cNvCxnSpPr/>
          </xdr:nvCxnSpPr>
          <xdr:spPr>
            <a:xfrm rot="16200000" flipV="1">
              <a:off x="9677496" y="3396425"/>
              <a:ext cx="116275" cy="3166"/>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89" name="Straight Connector 88">
            <a:extLst>
              <a:ext uri="{FF2B5EF4-FFF2-40B4-BE49-F238E27FC236}">
                <a16:creationId xmlns:a16="http://schemas.microsoft.com/office/drawing/2014/main" id="{00000000-0008-0000-0F00-000059000000}"/>
              </a:ext>
            </a:extLst>
          </xdr:cNvPr>
          <xdr:cNvCxnSpPr/>
        </xdr:nvCxnSpPr>
        <xdr:spPr>
          <a:xfrm flipH="1" flipV="1">
            <a:off x="1365470" y="2304074"/>
            <a:ext cx="1065048" cy="9160"/>
          </a:xfrm>
          <a:prstGeom prst="line">
            <a:avLst/>
          </a:prstGeom>
          <a:ln w="190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91" name="Straight Connector 90">
            <a:extLst>
              <a:ext uri="{FF2B5EF4-FFF2-40B4-BE49-F238E27FC236}">
                <a16:creationId xmlns:a16="http://schemas.microsoft.com/office/drawing/2014/main" id="{00000000-0008-0000-0F00-00005B000000}"/>
              </a:ext>
            </a:extLst>
          </xdr:cNvPr>
          <xdr:cNvCxnSpPr/>
        </xdr:nvCxnSpPr>
        <xdr:spPr>
          <a:xfrm rot="16200000">
            <a:off x="1333132" y="2350210"/>
            <a:ext cx="701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44450</xdr:colOff>
      <xdr:row>0</xdr:row>
      <xdr:rowOff>1</xdr:rowOff>
    </xdr:from>
    <xdr:to>
      <xdr:col>2</xdr:col>
      <xdr:colOff>374650</xdr:colOff>
      <xdr:row>2</xdr:row>
      <xdr:rowOff>188395</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1"/>
          <a:ext cx="603250" cy="658294"/>
        </a:xfrm>
        <a:prstGeom prst="rect">
          <a:avLst/>
        </a:prstGeom>
      </xdr:spPr>
    </xdr:pic>
    <xdr:clientData/>
  </xdr:twoCellAnchor>
  <xdr:twoCellAnchor>
    <xdr:from>
      <xdr:col>9</xdr:col>
      <xdr:colOff>114300</xdr:colOff>
      <xdr:row>54</xdr:row>
      <xdr:rowOff>95250</xdr:rowOff>
    </xdr:from>
    <xdr:to>
      <xdr:col>11</xdr:col>
      <xdr:colOff>787400</xdr:colOff>
      <xdr:row>59</xdr:row>
      <xdr:rowOff>57150</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6032500" y="9988550"/>
          <a:ext cx="2806700" cy="787400"/>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4400" b="1">
              <a:solidFill>
                <a:schemeClr val="bg1"/>
              </a:solidFill>
            </a:rPr>
            <a:t>LULUS</a:t>
          </a:r>
        </a:p>
      </xdr:txBody>
    </xdr:sp>
    <xdr:clientData/>
  </xdr:twoCellAnchor>
  <xdr:twoCellAnchor>
    <xdr:from>
      <xdr:col>11</xdr:col>
      <xdr:colOff>1309617</xdr:colOff>
      <xdr:row>0</xdr:row>
      <xdr:rowOff>0</xdr:rowOff>
    </xdr:from>
    <xdr:to>
      <xdr:col>11</xdr:col>
      <xdr:colOff>1708425</xdr:colOff>
      <xdr:row>2</xdr:row>
      <xdr:rowOff>140300</xdr:rowOff>
    </xdr:to>
    <xdr:grpSp>
      <xdr:nvGrpSpPr>
        <xdr:cNvPr id="4" name="Group 3">
          <a:hlinkClick xmlns:r="http://schemas.openxmlformats.org/officeDocument/2006/relationships" r:id="rId2"/>
          <a:extLst>
            <a:ext uri="{FF2B5EF4-FFF2-40B4-BE49-F238E27FC236}">
              <a16:creationId xmlns:a16="http://schemas.microsoft.com/office/drawing/2014/main" id="{00000000-0008-0000-1000-000004000000}"/>
            </a:ext>
          </a:extLst>
        </xdr:cNvPr>
        <xdr:cNvGrpSpPr/>
      </xdr:nvGrpSpPr>
      <xdr:grpSpPr>
        <a:xfrm>
          <a:off x="9377852" y="0"/>
          <a:ext cx="398808" cy="603476"/>
          <a:chOff x="11294665" y="246062"/>
          <a:chExt cx="186533" cy="404811"/>
        </a:xfrm>
      </xdr:grpSpPr>
      <xdr:sp macro="" textlink="">
        <xdr:nvSpPr>
          <xdr:cNvPr id="6" name="Arrow: Notched Right 5">
            <a:extLst>
              <a:ext uri="{FF2B5EF4-FFF2-40B4-BE49-F238E27FC236}">
                <a16:creationId xmlns:a16="http://schemas.microsoft.com/office/drawing/2014/main" id="{00000000-0008-0000-1000-000006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7" name="TextBox 6">
            <a:extLst>
              <a:ext uri="{FF2B5EF4-FFF2-40B4-BE49-F238E27FC236}">
                <a16:creationId xmlns:a16="http://schemas.microsoft.com/office/drawing/2014/main" id="{00000000-0008-0000-1000-000007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twoCellAnchor>
    <xdr:from>
      <xdr:col>11</xdr:col>
      <xdr:colOff>1653254</xdr:colOff>
      <xdr:row>1</xdr:row>
      <xdr:rowOff>27630</xdr:rowOff>
    </xdr:from>
    <xdr:to>
      <xdr:col>13</xdr:col>
      <xdr:colOff>627531</xdr:colOff>
      <xdr:row>2</xdr:row>
      <xdr:rowOff>127004</xdr:rowOff>
    </xdr:to>
    <xdr:grpSp>
      <xdr:nvGrpSpPr>
        <xdr:cNvPr id="8" name="Group 7">
          <a:hlinkClick xmlns:r="http://schemas.openxmlformats.org/officeDocument/2006/relationships" r:id="rId3"/>
          <a:extLst>
            <a:ext uri="{FF2B5EF4-FFF2-40B4-BE49-F238E27FC236}">
              <a16:creationId xmlns:a16="http://schemas.microsoft.com/office/drawing/2014/main" id="{00000000-0008-0000-1000-000008000000}"/>
            </a:ext>
          </a:extLst>
        </xdr:cNvPr>
        <xdr:cNvGrpSpPr/>
      </xdr:nvGrpSpPr>
      <xdr:grpSpPr>
        <a:xfrm rot="5400000">
          <a:off x="10014323" y="-33616"/>
          <a:ext cx="330962" cy="916630"/>
          <a:chOff x="11294665" y="244218"/>
          <a:chExt cx="186533" cy="406655"/>
        </a:xfrm>
      </xdr:grpSpPr>
      <xdr:sp macro="" textlink="">
        <xdr:nvSpPr>
          <xdr:cNvPr id="9" name="Arrow: Notched Right 8">
            <a:extLst>
              <a:ext uri="{FF2B5EF4-FFF2-40B4-BE49-F238E27FC236}">
                <a16:creationId xmlns:a16="http://schemas.microsoft.com/office/drawing/2014/main" id="{00000000-0008-0000-1000-000009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10" name="TextBox 9">
            <a:extLst>
              <a:ext uri="{FF2B5EF4-FFF2-40B4-BE49-F238E27FC236}">
                <a16:creationId xmlns:a16="http://schemas.microsoft.com/office/drawing/2014/main" id="{00000000-0008-0000-1000-00000A000000}"/>
              </a:ext>
            </a:extLst>
          </xdr:cNvPr>
          <xdr:cNvSpPr txBox="1"/>
        </xdr:nvSpPr>
        <xdr:spPr>
          <a:xfrm rot="16200000">
            <a:off x="11177257" y="404747"/>
            <a:ext cx="406655" cy="85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Daftar MK</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88900</xdr:rowOff>
    </xdr:from>
    <xdr:to>
      <xdr:col>1</xdr:col>
      <xdr:colOff>306293</xdr:colOff>
      <xdr:row>3</xdr:row>
      <xdr:rowOff>146050</xdr:rowOff>
    </xdr:to>
    <xdr:pic>
      <xdr:nvPicPr>
        <xdr:cNvPr id="2" name="Picture 1" descr="New Pictur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900"/>
          <a:ext cx="699993"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330792</xdr:colOff>
      <xdr:row>0</xdr:row>
      <xdr:rowOff>-1</xdr:rowOff>
    </xdr:from>
    <xdr:to>
      <xdr:col>7</xdr:col>
      <xdr:colOff>958812</xdr:colOff>
      <xdr:row>2</xdr:row>
      <xdr:rowOff>170962</xdr:rowOff>
    </xdr:to>
    <xdr:grpSp>
      <xdr:nvGrpSpPr>
        <xdr:cNvPr id="3" name="Group 2">
          <a:extLst>
            <a:ext uri="{FF2B5EF4-FFF2-40B4-BE49-F238E27FC236}">
              <a16:creationId xmlns:a16="http://schemas.microsoft.com/office/drawing/2014/main" id="{00000000-0008-0000-1100-000003000000}"/>
            </a:ext>
          </a:extLst>
        </xdr:cNvPr>
        <xdr:cNvGrpSpPr/>
      </xdr:nvGrpSpPr>
      <xdr:grpSpPr>
        <a:xfrm>
          <a:off x="9193578" y="-1"/>
          <a:ext cx="628020" cy="606392"/>
          <a:chOff x="9652299" y="25905"/>
          <a:chExt cx="643911" cy="814713"/>
        </a:xfrm>
      </xdr:grpSpPr>
      <xdr:grpSp>
        <xdr:nvGrpSpPr>
          <xdr:cNvPr id="4" name="Group 3">
            <a:hlinkClick xmlns:r="http://schemas.openxmlformats.org/officeDocument/2006/relationships" r:id="rId2"/>
            <a:extLst>
              <a:ext uri="{FF2B5EF4-FFF2-40B4-BE49-F238E27FC236}">
                <a16:creationId xmlns:a16="http://schemas.microsoft.com/office/drawing/2014/main" id="{00000000-0008-0000-1100-000004000000}"/>
              </a:ext>
            </a:extLst>
          </xdr:cNvPr>
          <xdr:cNvGrpSpPr/>
        </xdr:nvGrpSpPr>
        <xdr:grpSpPr>
          <a:xfrm>
            <a:off x="9980879" y="25905"/>
            <a:ext cx="315331" cy="618011"/>
            <a:chOff x="11310359" y="246061"/>
            <a:chExt cx="152010" cy="404809"/>
          </a:xfrm>
        </xdr:grpSpPr>
        <xdr:sp macro="" textlink="">
          <xdr:nvSpPr>
            <xdr:cNvPr id="8" name="Arrow: Notched Right 7">
              <a:extLst>
                <a:ext uri="{FF2B5EF4-FFF2-40B4-BE49-F238E27FC236}">
                  <a16:creationId xmlns:a16="http://schemas.microsoft.com/office/drawing/2014/main" id="{00000000-0008-0000-1100-000008000000}"/>
                </a:ext>
              </a:extLst>
            </xdr:cNvPr>
            <xdr:cNvSpPr/>
          </xdr:nvSpPr>
          <xdr:spPr>
            <a:xfrm rot="16200000">
              <a:off x="11235551" y="376036"/>
              <a:ext cx="301625" cy="152010"/>
            </a:xfrm>
            <a:prstGeom prst="notchedRightArrow">
              <a:avLst>
                <a:gd name="adj1" fmla="val 50000"/>
                <a:gd name="adj2" fmla="val 51864"/>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9" name="TextBox 8">
              <a:extLst>
                <a:ext uri="{FF2B5EF4-FFF2-40B4-BE49-F238E27FC236}">
                  <a16:creationId xmlns:a16="http://schemas.microsoft.com/office/drawing/2014/main" id="{00000000-0008-0000-1100-000009000000}"/>
                </a:ext>
              </a:extLst>
            </xdr:cNvPr>
            <xdr:cNvSpPr txBox="1"/>
          </xdr:nvSpPr>
          <xdr:spPr>
            <a:xfrm rot="16200000">
              <a:off x="11180564" y="419032"/>
              <a:ext cx="404809" cy="58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grpSp>
        <xdr:nvGrpSpPr>
          <xdr:cNvPr id="5" name="Group 4">
            <a:hlinkClick xmlns:r="http://schemas.openxmlformats.org/officeDocument/2006/relationships" r:id="rId3"/>
            <a:extLst>
              <a:ext uri="{FF2B5EF4-FFF2-40B4-BE49-F238E27FC236}">
                <a16:creationId xmlns:a16="http://schemas.microsoft.com/office/drawing/2014/main" id="{00000000-0008-0000-1100-000005000000}"/>
              </a:ext>
            </a:extLst>
          </xdr:cNvPr>
          <xdr:cNvGrpSpPr/>
        </xdr:nvGrpSpPr>
        <xdr:grpSpPr>
          <a:xfrm>
            <a:off x="9652299" y="500354"/>
            <a:ext cx="461536" cy="340264"/>
            <a:chOff x="11004547" y="515143"/>
            <a:chExt cx="330203" cy="186533"/>
          </a:xfrm>
        </xdr:grpSpPr>
        <xdr:sp macro="" textlink="">
          <xdr:nvSpPr>
            <xdr:cNvPr id="6" name="Arrow: Notched Right 5">
              <a:extLst>
                <a:ext uri="{FF2B5EF4-FFF2-40B4-BE49-F238E27FC236}">
                  <a16:creationId xmlns:a16="http://schemas.microsoft.com/office/drawing/2014/main" id="{00000000-0008-0000-1100-000006000000}"/>
                </a:ext>
              </a:extLst>
            </xdr:cNvPr>
            <xdr:cNvSpPr/>
          </xdr:nvSpPr>
          <xdr:spPr>
            <a:xfrm rot="10800000">
              <a:off x="11004547" y="515143"/>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11032029" y="571500"/>
              <a:ext cx="302721" cy="75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MK</a:t>
              </a:r>
            </a:p>
          </xdr:txBody>
        </xdr:sp>
      </xdr:grpSp>
    </xdr:grpSp>
    <xdr:clientData/>
  </xdr:twoCellAnchor>
  <xdr:twoCellAnchor>
    <xdr:from>
      <xdr:col>0</xdr:col>
      <xdr:colOff>260512</xdr:colOff>
      <xdr:row>48</xdr:row>
      <xdr:rowOff>113974</xdr:rowOff>
    </xdr:from>
    <xdr:to>
      <xdr:col>7</xdr:col>
      <xdr:colOff>602435</xdr:colOff>
      <xdr:row>57</xdr:row>
      <xdr:rowOff>52294</xdr:rowOff>
    </xdr:to>
    <xdr:grpSp>
      <xdr:nvGrpSpPr>
        <xdr:cNvPr id="10" name="Group 9">
          <a:extLst>
            <a:ext uri="{FF2B5EF4-FFF2-40B4-BE49-F238E27FC236}">
              <a16:creationId xmlns:a16="http://schemas.microsoft.com/office/drawing/2014/main" id="{00000000-0008-0000-1100-00000A000000}"/>
            </a:ext>
          </a:extLst>
        </xdr:cNvPr>
        <xdr:cNvGrpSpPr/>
      </xdr:nvGrpSpPr>
      <xdr:grpSpPr>
        <a:xfrm>
          <a:off x="260512" y="37197974"/>
          <a:ext cx="9204709" cy="1807034"/>
          <a:chOff x="209550" y="8920773"/>
          <a:chExt cx="9247227" cy="1389510"/>
        </a:xfrm>
      </xdr:grpSpPr>
      <xdr:grpSp>
        <xdr:nvGrpSpPr>
          <xdr:cNvPr id="11" name="Group 10">
            <a:extLst>
              <a:ext uri="{FF2B5EF4-FFF2-40B4-BE49-F238E27FC236}">
                <a16:creationId xmlns:a16="http://schemas.microsoft.com/office/drawing/2014/main" id="{00000000-0008-0000-1100-00000B000000}"/>
              </a:ext>
            </a:extLst>
          </xdr:cNvPr>
          <xdr:cNvGrpSpPr/>
        </xdr:nvGrpSpPr>
        <xdr:grpSpPr>
          <a:xfrm>
            <a:off x="209550" y="8920773"/>
            <a:ext cx="2140438" cy="1389510"/>
            <a:chOff x="209550" y="8909050"/>
            <a:chExt cx="2133600" cy="1371600"/>
          </a:xfrm>
        </xdr:grpSpPr>
        <xdr:sp macro="" textlink="">
          <xdr:nvSpPr>
            <xdr:cNvPr id="19" name="TextBox 18">
              <a:extLst>
                <a:ext uri="{FF2B5EF4-FFF2-40B4-BE49-F238E27FC236}">
                  <a16:creationId xmlns:a16="http://schemas.microsoft.com/office/drawing/2014/main" id="{00000000-0008-0000-1100-000013000000}"/>
                </a:ext>
              </a:extLst>
            </xdr:cNvPr>
            <xdr:cNvSpPr txBox="1"/>
          </xdr:nvSpPr>
          <xdr:spPr>
            <a:xfrm>
              <a:off x="209550" y="8909050"/>
              <a:ext cx="2133600" cy="27305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Disusun oleh</a:t>
              </a:r>
              <a:r>
                <a:rPr lang="en-ID" sz="1100" b="1" baseline="0"/>
                <a:t> : </a:t>
              </a:r>
              <a:endParaRPr lang="en-ID" sz="1100" b="1"/>
            </a:p>
          </xdr:txBody>
        </xdr:sp>
        <xdr:sp macro="" textlink="">
          <xdr:nvSpPr>
            <xdr:cNvPr id="20" name="TextBox 19">
              <a:extLst>
                <a:ext uri="{FF2B5EF4-FFF2-40B4-BE49-F238E27FC236}">
                  <a16:creationId xmlns:a16="http://schemas.microsoft.com/office/drawing/2014/main" id="{00000000-0008-0000-1100-000014000000}"/>
                </a:ext>
              </a:extLst>
            </xdr:cNvPr>
            <xdr:cNvSpPr txBox="1"/>
          </xdr:nvSpPr>
          <xdr:spPr>
            <a:xfrm>
              <a:off x="209550" y="9182100"/>
              <a:ext cx="2133600" cy="10985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Dosen Pengampu</a:t>
              </a:r>
              <a:r>
                <a:rPr lang="en-ID" sz="1100" baseline="0"/>
                <a:t> : </a:t>
              </a:r>
            </a:p>
            <a:p>
              <a:pPr algn="ctr"/>
              <a:endParaRPr lang="en-ID" sz="1100" baseline="0"/>
            </a:p>
            <a:p>
              <a:pPr algn="ctr"/>
              <a:endParaRPr lang="en-ID" sz="1100" baseline="0"/>
            </a:p>
            <a:p>
              <a:pPr algn="ctr"/>
              <a:endParaRPr lang="en-ID" sz="1100" baseline="0"/>
            </a:p>
            <a:p>
              <a:pPr algn="ctr"/>
              <a:endParaRPr lang="en-ID" sz="1100" baseline="0"/>
            </a:p>
            <a:p>
              <a:pPr algn="ctr"/>
              <a:endParaRPr lang="en-ID" sz="1100" baseline="0"/>
            </a:p>
          </xdr:txBody>
        </xdr:sp>
      </xdr:grpSp>
      <xdr:grpSp>
        <xdr:nvGrpSpPr>
          <xdr:cNvPr id="12" name="Group 11">
            <a:extLst>
              <a:ext uri="{FF2B5EF4-FFF2-40B4-BE49-F238E27FC236}">
                <a16:creationId xmlns:a16="http://schemas.microsoft.com/office/drawing/2014/main" id="{00000000-0008-0000-1100-00000C000000}"/>
              </a:ext>
            </a:extLst>
          </xdr:cNvPr>
          <xdr:cNvGrpSpPr/>
        </xdr:nvGrpSpPr>
        <xdr:grpSpPr>
          <a:xfrm>
            <a:off x="2515087" y="8920773"/>
            <a:ext cx="4559463" cy="1389510"/>
            <a:chOff x="2457450" y="8902700"/>
            <a:chExt cx="4159250" cy="1371600"/>
          </a:xfrm>
        </xdr:grpSpPr>
        <xdr:sp macro="" textlink="">
          <xdr:nvSpPr>
            <xdr:cNvPr id="16" name="TextBox 15">
              <a:extLst>
                <a:ext uri="{FF2B5EF4-FFF2-40B4-BE49-F238E27FC236}">
                  <a16:creationId xmlns:a16="http://schemas.microsoft.com/office/drawing/2014/main" id="{00000000-0008-0000-1100-000010000000}"/>
                </a:ext>
              </a:extLst>
            </xdr:cNvPr>
            <xdr:cNvSpPr txBox="1"/>
          </xdr:nvSpPr>
          <xdr:spPr>
            <a:xfrm>
              <a:off x="2457450" y="8902700"/>
              <a:ext cx="4159250" cy="27305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Diperiksa oleh</a:t>
              </a:r>
              <a:r>
                <a:rPr lang="en-ID" sz="1100" b="1" baseline="0"/>
                <a:t> : </a:t>
              </a:r>
              <a:endParaRPr lang="en-ID" sz="1100" b="1"/>
            </a:p>
          </xdr:txBody>
        </xdr:sp>
        <xdr:sp macro="" textlink="">
          <xdr:nvSpPr>
            <xdr:cNvPr id="17" name="TextBox 16">
              <a:extLst>
                <a:ext uri="{FF2B5EF4-FFF2-40B4-BE49-F238E27FC236}">
                  <a16:creationId xmlns:a16="http://schemas.microsoft.com/office/drawing/2014/main" id="{00000000-0008-0000-1100-000011000000}"/>
                </a:ext>
              </a:extLst>
            </xdr:cNvPr>
            <xdr:cNvSpPr txBox="1"/>
          </xdr:nvSpPr>
          <xdr:spPr>
            <a:xfrm>
              <a:off x="2457450" y="9175750"/>
              <a:ext cx="2101850" cy="109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Kaprodi PBA,</a:t>
              </a:r>
              <a:r>
                <a:rPr lang="en-ID" sz="1100" baseline="0"/>
                <a:t> </a:t>
              </a:r>
            </a:p>
            <a:p>
              <a:pPr algn="ctr"/>
              <a:endParaRPr lang="en-ID" sz="1100" baseline="0"/>
            </a:p>
            <a:p>
              <a:pPr algn="ctr"/>
              <a:endParaRPr lang="en-ID" sz="1100" baseline="0"/>
            </a:p>
            <a:p>
              <a:pPr algn="ctr"/>
              <a:endParaRPr lang="en-ID" sz="1100" baseline="0"/>
            </a:p>
            <a:p>
              <a:pPr algn="ctr"/>
              <a:endParaRPr lang="en-ID" sz="1100" baseline="0"/>
            </a:p>
            <a:p>
              <a:pPr algn="ctr"/>
              <a:endParaRPr lang="en-ID" sz="1100" baseline="0"/>
            </a:p>
            <a:p>
              <a:pPr algn="ctr"/>
              <a:r>
                <a:rPr lang="en-ID" sz="1100" b="1" u="sng" baseline="0">
                  <a:solidFill>
                    <a:schemeClr val="dk1"/>
                  </a:solidFill>
                  <a:effectLst/>
                  <a:latin typeface="+mn-lt"/>
                  <a:ea typeface="+mn-ea"/>
                  <a:cs typeface="+mn-cs"/>
                </a:rPr>
                <a:t>Zeiburhanus Saleh, SS., M.Pd</a:t>
              </a:r>
              <a:endParaRPr lang="en-ID">
                <a:effectLst/>
              </a:endParaRPr>
            </a:p>
          </xdr:txBody>
        </xdr:sp>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4552950" y="9175750"/>
              <a:ext cx="2063750" cy="109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Ketua Lembaga Penjaminan Mutu</a:t>
              </a:r>
              <a:r>
                <a:rPr lang="en-ID" sz="1100" baseline="0"/>
                <a:t>,</a:t>
              </a:r>
            </a:p>
            <a:p>
              <a:pPr algn="ctr"/>
              <a:endParaRPr lang="en-ID" sz="1100" baseline="0"/>
            </a:p>
            <a:p>
              <a:pPr algn="ctr"/>
              <a:endParaRPr lang="en-ID" sz="1100" baseline="0"/>
            </a:p>
            <a:p>
              <a:pPr algn="ctr"/>
              <a:endParaRPr lang="en-ID" sz="1100" baseline="0"/>
            </a:p>
            <a:p>
              <a:pPr algn="ctr"/>
              <a:endParaRPr lang="en-ID" sz="1100" baseline="0"/>
            </a:p>
            <a:p>
              <a:pPr algn="ctr"/>
              <a:endParaRPr lang="en-ID" sz="1100" baseline="0"/>
            </a:p>
            <a:p>
              <a:pPr algn="ctr"/>
              <a:r>
                <a:rPr lang="en-ID" sz="1100" b="1" u="sng" baseline="0">
                  <a:solidFill>
                    <a:schemeClr val="dk1"/>
                  </a:solidFill>
                  <a:effectLst/>
                  <a:latin typeface="+mn-lt"/>
                  <a:ea typeface="+mn-ea"/>
                  <a:cs typeface="+mn-cs"/>
                </a:rPr>
                <a:t>Dr. H. Saihan, M.Ag</a:t>
              </a:r>
              <a:endParaRPr lang="en-ID">
                <a:effectLst/>
              </a:endParaRPr>
            </a:p>
          </xdr:txBody>
        </xdr:sp>
      </xdr:grpSp>
      <xdr:grpSp>
        <xdr:nvGrpSpPr>
          <xdr:cNvPr id="13" name="Group 12">
            <a:extLst>
              <a:ext uri="{FF2B5EF4-FFF2-40B4-BE49-F238E27FC236}">
                <a16:creationId xmlns:a16="http://schemas.microsoft.com/office/drawing/2014/main" id="{00000000-0008-0000-1100-00000D000000}"/>
              </a:ext>
            </a:extLst>
          </xdr:cNvPr>
          <xdr:cNvGrpSpPr/>
        </xdr:nvGrpSpPr>
        <xdr:grpSpPr>
          <a:xfrm>
            <a:off x="7323665" y="8920773"/>
            <a:ext cx="2133112" cy="1389510"/>
            <a:chOff x="209550" y="8909050"/>
            <a:chExt cx="2133600" cy="1371600"/>
          </a:xfrm>
        </xdr:grpSpPr>
        <xdr:sp macro="" textlink="">
          <xdr:nvSpPr>
            <xdr:cNvPr id="14" name="TextBox 13">
              <a:extLst>
                <a:ext uri="{FF2B5EF4-FFF2-40B4-BE49-F238E27FC236}">
                  <a16:creationId xmlns:a16="http://schemas.microsoft.com/office/drawing/2014/main" id="{00000000-0008-0000-1100-00000E000000}"/>
                </a:ext>
              </a:extLst>
            </xdr:cNvPr>
            <xdr:cNvSpPr txBox="1"/>
          </xdr:nvSpPr>
          <xdr:spPr>
            <a:xfrm>
              <a:off x="209550" y="8909050"/>
              <a:ext cx="2133600" cy="273050"/>
            </a:xfrm>
            <a:prstGeom prst="rect">
              <a:avLst/>
            </a:prstGeom>
            <a:solidFill>
              <a:schemeClr val="accent6">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Disahkan oleh</a:t>
              </a:r>
              <a:r>
                <a:rPr lang="en-ID" sz="1100" b="1" baseline="0"/>
                <a:t> : </a:t>
              </a:r>
              <a:endParaRPr lang="en-ID" sz="1100" b="1"/>
            </a:p>
          </xdr:txBody>
        </xdr:sp>
        <xdr:sp macro="" textlink="">
          <xdr:nvSpPr>
            <xdr:cNvPr id="15" name="TextBox 14">
              <a:extLst>
                <a:ext uri="{FF2B5EF4-FFF2-40B4-BE49-F238E27FC236}">
                  <a16:creationId xmlns:a16="http://schemas.microsoft.com/office/drawing/2014/main" id="{00000000-0008-0000-1100-00000F000000}"/>
                </a:ext>
              </a:extLst>
            </xdr:cNvPr>
            <xdr:cNvSpPr txBox="1"/>
          </xdr:nvSpPr>
          <xdr:spPr>
            <a:xfrm>
              <a:off x="209550" y="9182100"/>
              <a:ext cx="2133600" cy="1098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Wadek</a:t>
              </a:r>
              <a:r>
                <a:rPr lang="en-ID" sz="1100" baseline="0"/>
                <a:t> I FTIK,</a:t>
              </a:r>
            </a:p>
            <a:p>
              <a:pPr algn="ctr"/>
              <a:endParaRPr lang="en-ID" sz="1100" baseline="0"/>
            </a:p>
            <a:p>
              <a:pPr algn="ctr"/>
              <a:endParaRPr lang="en-ID" sz="1100" baseline="0"/>
            </a:p>
            <a:p>
              <a:pPr algn="ctr"/>
              <a:endParaRPr lang="en-ID" sz="1100" baseline="0"/>
            </a:p>
            <a:p>
              <a:pPr algn="ctr"/>
              <a:endParaRPr lang="en-ID" sz="1100" baseline="0"/>
            </a:p>
            <a:p>
              <a:pPr algn="ctr"/>
              <a:endParaRPr lang="en-ID" sz="1100" baseline="0"/>
            </a:p>
            <a:p>
              <a:pPr algn="ctr"/>
              <a:r>
                <a:rPr lang="en-ID" sz="1100" b="1" u="sng" baseline="0">
                  <a:solidFill>
                    <a:schemeClr val="dk1"/>
                  </a:solidFill>
                  <a:effectLst/>
                  <a:latin typeface="+mn-lt"/>
                  <a:ea typeface="+mn-ea"/>
                  <a:cs typeface="+mn-cs"/>
                </a:rPr>
                <a:t>Dr. H. Mashudi, M.Pd</a:t>
              </a:r>
              <a:endParaRPr lang="en-ID">
                <a:effectLst/>
              </a:endParaRPr>
            </a:p>
          </xdr:txBody>
        </xdr:sp>
      </xdr:grpSp>
    </xdr:grpSp>
    <xdr:clientData/>
  </xdr:twoCellAnchor>
  <xdr:twoCellAnchor>
    <xdr:from>
      <xdr:col>7</xdr:col>
      <xdr:colOff>672353</xdr:colOff>
      <xdr:row>1</xdr:row>
      <xdr:rowOff>141942</xdr:rowOff>
    </xdr:from>
    <xdr:to>
      <xdr:col>8</xdr:col>
      <xdr:colOff>463180</xdr:colOff>
      <xdr:row>2</xdr:row>
      <xdr:rowOff>209178</xdr:rowOff>
    </xdr:to>
    <xdr:grpSp>
      <xdr:nvGrpSpPr>
        <xdr:cNvPr id="22" name="Group 21">
          <a:extLst>
            <a:ext uri="{FF2B5EF4-FFF2-40B4-BE49-F238E27FC236}">
              <a16:creationId xmlns:a16="http://schemas.microsoft.com/office/drawing/2014/main" id="{00000000-0008-0000-1100-000016000000}"/>
            </a:ext>
          </a:extLst>
        </xdr:cNvPr>
        <xdr:cNvGrpSpPr/>
      </xdr:nvGrpSpPr>
      <xdr:grpSpPr>
        <a:xfrm>
          <a:off x="9535139" y="359656"/>
          <a:ext cx="752398" cy="284951"/>
          <a:chOff x="9547410" y="351116"/>
          <a:chExt cx="754533" cy="283883"/>
        </a:xfrm>
      </xdr:grpSpPr>
      <xdr:grpSp>
        <xdr:nvGrpSpPr>
          <xdr:cNvPr id="23" name="Group 22">
            <a:hlinkClick xmlns:r="http://schemas.openxmlformats.org/officeDocument/2006/relationships" r:id="rId4"/>
            <a:extLst>
              <a:ext uri="{FF2B5EF4-FFF2-40B4-BE49-F238E27FC236}">
                <a16:creationId xmlns:a16="http://schemas.microsoft.com/office/drawing/2014/main" id="{00000000-0008-0000-1100-000017000000}"/>
              </a:ext>
            </a:extLst>
          </xdr:cNvPr>
          <xdr:cNvGrpSpPr/>
        </xdr:nvGrpSpPr>
        <xdr:grpSpPr>
          <a:xfrm>
            <a:off x="9765980" y="351116"/>
            <a:ext cx="535963" cy="261472"/>
            <a:chOff x="11543977" y="343647"/>
            <a:chExt cx="648024" cy="268940"/>
          </a:xfrm>
        </xdr:grpSpPr>
        <xdr:sp macro="" textlink="">
          <xdr:nvSpPr>
            <xdr:cNvPr id="27" name="Arrow: Notched Right 26">
              <a:extLst>
                <a:ext uri="{FF2B5EF4-FFF2-40B4-BE49-F238E27FC236}">
                  <a16:creationId xmlns:a16="http://schemas.microsoft.com/office/drawing/2014/main" id="{00000000-0008-0000-1100-00001B000000}"/>
                </a:ext>
              </a:extLst>
            </xdr:cNvPr>
            <xdr:cNvSpPr/>
          </xdr:nvSpPr>
          <xdr:spPr>
            <a:xfrm rot="10800000" flipH="1">
              <a:off x="11606959" y="343647"/>
              <a:ext cx="555162" cy="268940"/>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28" name="TextBox 27">
              <a:extLst>
                <a:ext uri="{FF2B5EF4-FFF2-40B4-BE49-F238E27FC236}">
                  <a16:creationId xmlns:a16="http://schemas.microsoft.com/office/drawing/2014/main" id="{00000000-0008-0000-1100-00001C000000}"/>
                </a:ext>
              </a:extLst>
            </xdr:cNvPr>
            <xdr:cNvSpPr txBox="1"/>
          </xdr:nvSpPr>
          <xdr:spPr>
            <a:xfrm flipH="1">
              <a:off x="11543977" y="422480"/>
              <a:ext cx="648024" cy="10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Koneksi</a:t>
              </a:r>
            </a:p>
          </xdr:txBody>
        </xdr:sp>
      </xdr:grpSp>
      <xdr:grpSp>
        <xdr:nvGrpSpPr>
          <xdr:cNvPr id="24" name="Group 23">
            <a:hlinkClick xmlns:r="http://schemas.openxmlformats.org/officeDocument/2006/relationships" r:id="rId5"/>
            <a:extLst>
              <a:ext uri="{FF2B5EF4-FFF2-40B4-BE49-F238E27FC236}">
                <a16:creationId xmlns:a16="http://schemas.microsoft.com/office/drawing/2014/main" id="{00000000-0008-0000-1100-000018000000}"/>
              </a:ext>
            </a:extLst>
          </xdr:cNvPr>
          <xdr:cNvGrpSpPr/>
        </xdr:nvGrpSpPr>
        <xdr:grpSpPr>
          <a:xfrm>
            <a:off x="9547410" y="351117"/>
            <a:ext cx="321238" cy="283882"/>
            <a:chOff x="10361704" y="859118"/>
            <a:chExt cx="321238" cy="283882"/>
          </a:xfrm>
        </xdr:grpSpPr>
        <xdr:sp macro="" textlink="">
          <xdr:nvSpPr>
            <xdr:cNvPr id="25" name="Oval 24">
              <a:extLst>
                <a:ext uri="{FF2B5EF4-FFF2-40B4-BE49-F238E27FC236}">
                  <a16:creationId xmlns:a16="http://schemas.microsoft.com/office/drawing/2014/main" id="{00000000-0008-0000-1100-000019000000}"/>
                </a:ext>
              </a:extLst>
            </xdr:cNvPr>
            <xdr:cNvSpPr/>
          </xdr:nvSpPr>
          <xdr:spPr>
            <a:xfrm>
              <a:off x="10361704" y="859118"/>
              <a:ext cx="306294" cy="283882"/>
            </a:xfrm>
            <a:prstGeom prst="ellipse">
              <a:avLst/>
            </a:prstGeom>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ID" sz="1100"/>
            </a:p>
          </xdr:txBody>
        </xdr:sp>
        <xdr:sp macro="" textlink="">
          <xdr:nvSpPr>
            <xdr:cNvPr id="26" name="TextBox 25">
              <a:extLst>
                <a:ext uri="{FF2B5EF4-FFF2-40B4-BE49-F238E27FC236}">
                  <a16:creationId xmlns:a16="http://schemas.microsoft.com/office/drawing/2014/main" id="{00000000-0008-0000-1100-00001A000000}"/>
                </a:ext>
              </a:extLst>
            </xdr:cNvPr>
            <xdr:cNvSpPr txBox="1"/>
          </xdr:nvSpPr>
          <xdr:spPr>
            <a:xfrm>
              <a:off x="10361707" y="889000"/>
              <a:ext cx="321235" cy="1494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800" b="1">
                  <a:solidFill>
                    <a:schemeClr val="bg1"/>
                  </a:solidFill>
                </a:rPr>
                <a:t>CP</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126999</xdr:colOff>
      <xdr:row>0</xdr:row>
      <xdr:rowOff>0</xdr:rowOff>
    </xdr:from>
    <xdr:to>
      <xdr:col>4</xdr:col>
      <xdr:colOff>525807</xdr:colOff>
      <xdr:row>2</xdr:row>
      <xdr:rowOff>147024</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9831293" y="0"/>
          <a:ext cx="398808" cy="610200"/>
          <a:chOff x="11294665" y="246062"/>
          <a:chExt cx="186533" cy="404811"/>
        </a:xfrm>
      </xdr:grpSpPr>
      <xdr:sp macro="" textlink="">
        <xdr:nvSpPr>
          <xdr:cNvPr id="3" name="Arrow: Notched Right 2">
            <a:extLst>
              <a:ext uri="{FF2B5EF4-FFF2-40B4-BE49-F238E27FC236}">
                <a16:creationId xmlns:a16="http://schemas.microsoft.com/office/drawing/2014/main" id="{00000000-0008-0000-0100-000003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100-000004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145143</xdr:colOff>
      <xdr:row>0</xdr:row>
      <xdr:rowOff>0</xdr:rowOff>
    </xdr:from>
    <xdr:to>
      <xdr:col>17</xdr:col>
      <xdr:colOff>543951</xdr:colOff>
      <xdr:row>3</xdr:row>
      <xdr:rowOff>65914</xdr:rowOff>
    </xdr:to>
    <xdr:grpSp>
      <xdr:nvGrpSpPr>
        <xdr:cNvPr id="4" name="Group 3">
          <a:hlinkClick xmlns:r="http://schemas.openxmlformats.org/officeDocument/2006/relationships" r:id="rId1"/>
          <a:extLst>
            <a:ext uri="{FF2B5EF4-FFF2-40B4-BE49-F238E27FC236}">
              <a16:creationId xmlns:a16="http://schemas.microsoft.com/office/drawing/2014/main" id="{00000000-0008-0000-0200-000004000000}"/>
            </a:ext>
          </a:extLst>
        </xdr:cNvPr>
        <xdr:cNvGrpSpPr/>
      </xdr:nvGrpSpPr>
      <xdr:grpSpPr>
        <a:xfrm>
          <a:off x="10241643" y="0"/>
          <a:ext cx="398808" cy="610200"/>
          <a:chOff x="11294665" y="246062"/>
          <a:chExt cx="186533" cy="404811"/>
        </a:xfrm>
      </xdr:grpSpPr>
      <xdr:sp macro="" textlink="">
        <xdr:nvSpPr>
          <xdr:cNvPr id="5" name="Arrow: Notched Right 4">
            <a:extLst>
              <a:ext uri="{FF2B5EF4-FFF2-40B4-BE49-F238E27FC236}">
                <a16:creationId xmlns:a16="http://schemas.microsoft.com/office/drawing/2014/main" id="{00000000-0008-0000-0200-000005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6" name="TextBox 5">
            <a:extLst>
              <a:ext uri="{FF2B5EF4-FFF2-40B4-BE49-F238E27FC236}">
                <a16:creationId xmlns:a16="http://schemas.microsoft.com/office/drawing/2014/main" id="{00000000-0008-0000-0200-000006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twoCellAnchor editAs="oneCell">
    <xdr:from>
      <xdr:col>0</xdr:col>
      <xdr:colOff>0</xdr:colOff>
      <xdr:row>0</xdr:row>
      <xdr:rowOff>0</xdr:rowOff>
    </xdr:from>
    <xdr:to>
      <xdr:col>9</xdr:col>
      <xdr:colOff>220271</xdr:colOff>
      <xdr:row>46</xdr:row>
      <xdr:rowOff>121693</xdr:rowOff>
    </xdr:to>
    <xdr:pic>
      <xdr:nvPicPr>
        <xdr:cNvPr id="17" name="Picture 16" descr="D:\AKREDITASI BSA 2018\SAMPUL EVALUASI DIRI PRODI BSA.jpeg">
          <a:extLst>
            <a:ext uri="{FF2B5EF4-FFF2-40B4-BE49-F238E27FC236}">
              <a16:creationId xmlns:a16="http://schemas.microsoft.com/office/drawing/2014/main" id="{00000000-0008-0000-0200-000011000000}"/>
            </a:ext>
          </a:extLst>
        </xdr:cNvPr>
        <xdr:cNvPicPr/>
      </xdr:nvPicPr>
      <xdr:blipFill>
        <a:blip xmlns:r="http://schemas.openxmlformats.org/officeDocument/2006/relationships" r:embed="rId2" cstate="print"/>
        <a:srcRect/>
        <a:stretch>
          <a:fillRect/>
        </a:stretch>
      </xdr:blipFill>
      <xdr:spPr bwMode="auto">
        <a:xfrm>
          <a:off x="0" y="0"/>
          <a:ext cx="5731164" cy="8884693"/>
        </a:xfrm>
        <a:prstGeom prst="rect">
          <a:avLst/>
        </a:prstGeom>
        <a:noFill/>
        <a:ln w="9525">
          <a:noFill/>
          <a:miter lim="800000"/>
          <a:headEnd/>
          <a:tailEnd/>
        </a:ln>
      </xdr:spPr>
    </xdr:pic>
    <xdr:clientData/>
  </xdr:twoCellAnchor>
  <xdr:twoCellAnchor>
    <xdr:from>
      <xdr:col>1</xdr:col>
      <xdr:colOff>571501</xdr:colOff>
      <xdr:row>1</xdr:row>
      <xdr:rowOff>144780</xdr:rowOff>
    </xdr:from>
    <xdr:to>
      <xdr:col>7</xdr:col>
      <xdr:colOff>421822</xdr:colOff>
      <xdr:row>4</xdr:row>
      <xdr:rowOff>163285</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183822" y="335280"/>
          <a:ext cx="3524250" cy="59000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n-US" sz="2800" b="1">
              <a:latin typeface="Arial Rounded MT Bold" pitchFamily="34" charset="0"/>
            </a:rPr>
            <a:t>KURIKULUM</a:t>
          </a:r>
          <a:r>
            <a:rPr lang="en-US" sz="2800" b="1" baseline="0">
              <a:latin typeface="Arial Rounded MT Bold" pitchFamily="34" charset="0"/>
            </a:rPr>
            <a:t> KKNI </a:t>
          </a:r>
          <a:endParaRPr lang="en-US" sz="2800" b="1">
            <a:latin typeface="Arial Rounded MT Bold" pitchFamily="34" charset="0"/>
          </a:endParaRPr>
        </a:p>
      </xdr:txBody>
    </xdr:sp>
    <xdr:clientData/>
  </xdr:twoCellAnchor>
  <xdr:twoCellAnchor>
    <xdr:from>
      <xdr:col>4</xdr:col>
      <xdr:colOff>163285</xdr:colOff>
      <xdr:row>43</xdr:row>
      <xdr:rowOff>136071</xdr:rowOff>
    </xdr:from>
    <xdr:to>
      <xdr:col>5</xdr:col>
      <xdr:colOff>465364</xdr:colOff>
      <xdr:row>45</xdr:row>
      <xdr:rowOff>136071</xdr:rowOff>
    </xdr:to>
    <xdr:sp macro="" textlink="">
      <xdr:nvSpPr>
        <xdr:cNvPr id="19" name="Rectangle 18">
          <a:extLst>
            <a:ext uri="{FF2B5EF4-FFF2-40B4-BE49-F238E27FC236}">
              <a16:creationId xmlns:a16="http://schemas.microsoft.com/office/drawing/2014/main" id="{00000000-0008-0000-0200-000013000000}"/>
            </a:ext>
          </a:extLst>
        </xdr:cNvPr>
        <xdr:cNvSpPr/>
      </xdr:nvSpPr>
      <xdr:spPr>
        <a:xfrm>
          <a:off x="2612571" y="8327571"/>
          <a:ext cx="914400" cy="381000"/>
        </a:xfrm>
        <a:prstGeom prst="rect">
          <a:avLst/>
        </a:prstGeom>
        <a:solidFill>
          <a:srgbClr val="006600"/>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lang="en-US" sz="2000" b="1">
              <a:solidFill>
                <a:schemeClr val="bg1"/>
              </a:solidFill>
              <a:latin typeface="Arial Rounded MT Bold" pitchFamily="34" charset="0"/>
            </a:rPr>
            <a:t>2019</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99391</xdr:colOff>
      <xdr:row>0</xdr:row>
      <xdr:rowOff>0</xdr:rowOff>
    </xdr:from>
    <xdr:to>
      <xdr:col>5</xdr:col>
      <xdr:colOff>498199</xdr:colOff>
      <xdr:row>2</xdr:row>
      <xdr:rowOff>245765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300-000002000000}"/>
            </a:ext>
          </a:extLst>
        </xdr:cNvPr>
        <xdr:cNvGrpSpPr/>
      </xdr:nvGrpSpPr>
      <xdr:grpSpPr>
        <a:xfrm>
          <a:off x="8473920" y="0"/>
          <a:ext cx="398808" cy="619294"/>
          <a:chOff x="11294665" y="246062"/>
          <a:chExt cx="186533" cy="404811"/>
        </a:xfrm>
      </xdr:grpSpPr>
      <xdr:sp macro="" textlink="">
        <xdr:nvSpPr>
          <xdr:cNvPr id="3" name="Arrow: Notched Right 2">
            <a:extLst>
              <a:ext uri="{FF2B5EF4-FFF2-40B4-BE49-F238E27FC236}">
                <a16:creationId xmlns:a16="http://schemas.microsoft.com/office/drawing/2014/main" id="{00000000-0008-0000-0300-000003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300-000004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98778</xdr:colOff>
      <xdr:row>0</xdr:row>
      <xdr:rowOff>0</xdr:rowOff>
    </xdr:from>
    <xdr:to>
      <xdr:col>4</xdr:col>
      <xdr:colOff>497586</xdr:colOff>
      <xdr:row>1</xdr:row>
      <xdr:rowOff>426756</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9460492" y="0"/>
          <a:ext cx="398808" cy="608185"/>
          <a:chOff x="11294665" y="246062"/>
          <a:chExt cx="186533" cy="404811"/>
        </a:xfrm>
      </xdr:grpSpPr>
      <xdr:sp macro="" textlink="">
        <xdr:nvSpPr>
          <xdr:cNvPr id="3" name="Arrow: Notched Right 2">
            <a:extLst>
              <a:ext uri="{FF2B5EF4-FFF2-40B4-BE49-F238E27FC236}">
                <a16:creationId xmlns:a16="http://schemas.microsoft.com/office/drawing/2014/main" id="{00000000-0008-0000-0400-000003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400-000004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89640</xdr:colOff>
      <xdr:row>0</xdr:row>
      <xdr:rowOff>127000</xdr:rowOff>
    </xdr:from>
    <xdr:to>
      <xdr:col>12</xdr:col>
      <xdr:colOff>114918</xdr:colOff>
      <xdr:row>1</xdr:row>
      <xdr:rowOff>550435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12244287" y="127000"/>
          <a:ext cx="383866" cy="610200"/>
          <a:chOff x="11294665" y="246062"/>
          <a:chExt cx="186533" cy="404811"/>
        </a:xfrm>
      </xdr:grpSpPr>
      <xdr:sp macro="" textlink="">
        <xdr:nvSpPr>
          <xdr:cNvPr id="3" name="Arrow: Notched Right 2">
            <a:extLst>
              <a:ext uri="{FF2B5EF4-FFF2-40B4-BE49-F238E27FC236}">
                <a16:creationId xmlns:a16="http://schemas.microsoft.com/office/drawing/2014/main" id="{00000000-0008-0000-0500-000003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500-000004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twoCellAnchor>
    <xdr:from>
      <xdr:col>11</xdr:col>
      <xdr:colOff>25314</xdr:colOff>
      <xdr:row>1</xdr:row>
      <xdr:rowOff>391468</xdr:rowOff>
    </xdr:from>
    <xdr:to>
      <xdr:col>85</xdr:col>
      <xdr:colOff>43325</xdr:colOff>
      <xdr:row>2</xdr:row>
      <xdr:rowOff>38103</xdr:rowOff>
    </xdr:to>
    <xdr:grpSp>
      <xdr:nvGrpSpPr>
        <xdr:cNvPr id="5" name="Group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rot="5400000">
          <a:off x="12896061" y="41427"/>
          <a:ext cx="259223" cy="1332835"/>
          <a:chOff x="11294665" y="246062"/>
          <a:chExt cx="186533" cy="404811"/>
        </a:xfrm>
      </xdr:grpSpPr>
      <xdr:sp macro="" textlink="">
        <xdr:nvSpPr>
          <xdr:cNvPr id="6" name="Arrow: Notched Right 5">
            <a:extLst>
              <a:ext uri="{FF2B5EF4-FFF2-40B4-BE49-F238E27FC236}">
                <a16:creationId xmlns:a16="http://schemas.microsoft.com/office/drawing/2014/main" id="{00000000-0008-0000-0500-000006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500-000007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DAFTAR</a:t>
            </a:r>
            <a:r>
              <a:rPr lang="en-ID" sz="800" b="1" baseline="0"/>
              <a:t> SEBARAN</a:t>
            </a:r>
            <a:endParaRPr lang="en-ID" sz="800" b="1"/>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165100</xdr:colOff>
      <xdr:row>0</xdr:row>
      <xdr:rowOff>0</xdr:rowOff>
    </xdr:from>
    <xdr:to>
      <xdr:col>7</xdr:col>
      <xdr:colOff>563908</xdr:colOff>
      <xdr:row>2</xdr:row>
      <xdr:rowOff>95850</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800-000002000000}"/>
            </a:ext>
          </a:extLst>
        </xdr:cNvPr>
        <xdr:cNvGrpSpPr/>
      </xdr:nvGrpSpPr>
      <xdr:grpSpPr>
        <a:xfrm>
          <a:off x="6972300" y="0"/>
          <a:ext cx="398808" cy="610200"/>
          <a:chOff x="11294665" y="246062"/>
          <a:chExt cx="186533" cy="404811"/>
        </a:xfrm>
      </xdr:grpSpPr>
      <xdr:sp macro="" textlink="">
        <xdr:nvSpPr>
          <xdr:cNvPr id="3" name="Arrow: Notched Right 2">
            <a:extLst>
              <a:ext uri="{FF2B5EF4-FFF2-40B4-BE49-F238E27FC236}">
                <a16:creationId xmlns:a16="http://schemas.microsoft.com/office/drawing/2014/main" id="{00000000-0008-0000-0800-000003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800-000004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63503</xdr:colOff>
      <xdr:row>1</xdr:row>
      <xdr:rowOff>166192</xdr:rowOff>
    </xdr:from>
    <xdr:to>
      <xdr:col>9</xdr:col>
      <xdr:colOff>580572</xdr:colOff>
      <xdr:row>3</xdr:row>
      <xdr:rowOff>613336</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900-000002000000}"/>
            </a:ext>
          </a:extLst>
        </xdr:cNvPr>
        <xdr:cNvGrpSpPr/>
      </xdr:nvGrpSpPr>
      <xdr:grpSpPr>
        <a:xfrm>
          <a:off x="2893789" y="438335"/>
          <a:ext cx="517069" cy="900715"/>
          <a:chOff x="11294665" y="244436"/>
          <a:chExt cx="186533" cy="404811"/>
        </a:xfrm>
        <a:solidFill>
          <a:schemeClr val="tx1"/>
        </a:solidFill>
      </xdr:grpSpPr>
      <xdr:sp macro="" textlink="">
        <xdr:nvSpPr>
          <xdr:cNvPr id="3" name="Arrow: Notched Right 2">
            <a:extLst>
              <a:ext uri="{FF2B5EF4-FFF2-40B4-BE49-F238E27FC236}">
                <a16:creationId xmlns:a16="http://schemas.microsoft.com/office/drawing/2014/main" id="{00000000-0008-0000-0900-000003000000}"/>
              </a:ext>
            </a:extLst>
          </xdr:cNvPr>
          <xdr:cNvSpPr/>
        </xdr:nvSpPr>
        <xdr:spPr>
          <a:xfrm rot="16200000">
            <a:off x="11237119" y="358776"/>
            <a:ext cx="301625" cy="186533"/>
          </a:xfrm>
          <a:prstGeom prst="notchedRightArrow">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4" name="TextBox 3">
            <a:extLst>
              <a:ext uri="{FF2B5EF4-FFF2-40B4-BE49-F238E27FC236}">
                <a16:creationId xmlns:a16="http://schemas.microsoft.com/office/drawing/2014/main" id="{00000000-0008-0000-0900-000004000000}"/>
              </a:ext>
            </a:extLst>
          </xdr:cNvPr>
          <xdr:cNvSpPr txBox="1"/>
        </xdr:nvSpPr>
        <xdr:spPr>
          <a:xfrm rot="16200000">
            <a:off x="11182604" y="400734"/>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200" b="1">
                <a:solidFill>
                  <a:schemeClr val="bg1"/>
                </a:solidFill>
              </a:rPr>
              <a:t>Menu</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21166</xdr:colOff>
      <xdr:row>0</xdr:row>
      <xdr:rowOff>1</xdr:rowOff>
    </xdr:from>
    <xdr:to>
      <xdr:col>1</xdr:col>
      <xdr:colOff>275789</xdr:colOff>
      <xdr:row>2</xdr:row>
      <xdr:rowOff>194366</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 y="1"/>
          <a:ext cx="582706" cy="660032"/>
        </a:xfrm>
        <a:prstGeom prst="rect">
          <a:avLst/>
        </a:prstGeom>
      </xdr:spPr>
    </xdr:pic>
    <xdr:clientData/>
  </xdr:twoCellAnchor>
  <xdr:twoCellAnchor>
    <xdr:from>
      <xdr:col>45</xdr:col>
      <xdr:colOff>149412</xdr:colOff>
      <xdr:row>0</xdr:row>
      <xdr:rowOff>0</xdr:rowOff>
    </xdr:from>
    <xdr:to>
      <xdr:col>47</xdr:col>
      <xdr:colOff>144808</xdr:colOff>
      <xdr:row>2</xdr:row>
      <xdr:rowOff>147024</xdr:rowOff>
    </xdr:to>
    <xdr:grpSp>
      <xdr:nvGrpSpPr>
        <xdr:cNvPr id="3" name="Group 2">
          <a:hlinkClick xmlns:r="http://schemas.openxmlformats.org/officeDocument/2006/relationships" r:id="rId2"/>
          <a:extLst>
            <a:ext uri="{FF2B5EF4-FFF2-40B4-BE49-F238E27FC236}">
              <a16:creationId xmlns:a16="http://schemas.microsoft.com/office/drawing/2014/main" id="{00000000-0008-0000-0B00-000003000000}"/>
            </a:ext>
          </a:extLst>
        </xdr:cNvPr>
        <xdr:cNvGrpSpPr/>
      </xdr:nvGrpSpPr>
      <xdr:grpSpPr>
        <a:xfrm>
          <a:off x="12700000" y="0"/>
          <a:ext cx="383867" cy="610200"/>
          <a:chOff x="11294665" y="246062"/>
          <a:chExt cx="186533" cy="404811"/>
        </a:xfrm>
      </xdr:grpSpPr>
      <xdr:sp macro="" textlink="">
        <xdr:nvSpPr>
          <xdr:cNvPr id="4" name="Arrow: Notched Right 3">
            <a:extLst>
              <a:ext uri="{FF2B5EF4-FFF2-40B4-BE49-F238E27FC236}">
                <a16:creationId xmlns:a16="http://schemas.microsoft.com/office/drawing/2014/main" id="{00000000-0008-0000-0B00-000004000000}"/>
              </a:ext>
            </a:extLst>
          </xdr:cNvPr>
          <xdr:cNvSpPr/>
        </xdr:nvSpPr>
        <xdr:spPr>
          <a:xfrm rot="16200000">
            <a:off x="11237119" y="358776"/>
            <a:ext cx="301625" cy="186533"/>
          </a:xfrm>
          <a:prstGeom prst="notchedRight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sp macro="" textlink="">
        <xdr:nvSpPr>
          <xdr:cNvPr id="5" name="TextBox 4">
            <a:extLst>
              <a:ext uri="{FF2B5EF4-FFF2-40B4-BE49-F238E27FC236}">
                <a16:creationId xmlns:a16="http://schemas.microsoft.com/office/drawing/2014/main" id="{00000000-0008-0000-0B00-000005000000}"/>
              </a:ext>
            </a:extLst>
          </xdr:cNvPr>
          <xdr:cNvSpPr txBox="1"/>
        </xdr:nvSpPr>
        <xdr:spPr>
          <a:xfrm rot="16200000">
            <a:off x="11181487" y="402360"/>
            <a:ext cx="404811" cy="92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800" b="1"/>
              <a:t>Menu</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uah.iainjember@gmail.com" TargetMode="External"/><Relationship Id="rId1" Type="http://schemas.openxmlformats.org/officeDocument/2006/relationships/hyperlink" Target="http://iain-jember.ac.i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115" zoomScaleNormal="115" workbookViewId="0">
      <selection activeCell="H9" sqref="H9"/>
    </sheetView>
  </sheetViews>
  <sheetFormatPr defaultRowHeight="14.5" x14ac:dyDescent="0.35"/>
  <cols>
    <col min="1" max="1" width="4.1796875" customWidth="1"/>
    <col min="2" max="2" width="42.7265625" customWidth="1"/>
    <col min="5" max="5" width="4.81640625" customWidth="1"/>
    <col min="6" max="6" width="43" customWidth="1"/>
    <col min="7" max="7" width="8.7265625" customWidth="1"/>
  </cols>
  <sheetData>
    <row r="1" spans="1:7" ht="42" customHeight="1" x14ac:dyDescent="0.35">
      <c r="A1" s="644" t="s">
        <v>609</v>
      </c>
      <c r="B1" s="644"/>
      <c r="C1" s="644"/>
      <c r="D1" s="644"/>
      <c r="E1" s="644"/>
      <c r="F1" s="644"/>
      <c r="G1" s="644"/>
    </row>
    <row r="2" spans="1:7" x14ac:dyDescent="0.35">
      <c r="A2" s="4"/>
      <c r="B2" s="4"/>
      <c r="C2" s="4"/>
    </row>
    <row r="3" spans="1:7" s="376" customFormat="1" ht="22.5" customHeight="1" x14ac:dyDescent="0.35">
      <c r="A3" s="375" t="s">
        <v>70</v>
      </c>
      <c r="B3" s="375" t="s">
        <v>599</v>
      </c>
      <c r="C3" s="375" t="s">
        <v>684</v>
      </c>
      <c r="E3" s="375" t="s">
        <v>70</v>
      </c>
      <c r="F3" s="375" t="s">
        <v>599</v>
      </c>
      <c r="G3" s="375" t="s">
        <v>684</v>
      </c>
    </row>
    <row r="4" spans="1:7" x14ac:dyDescent="0.35">
      <c r="A4" s="374" t="s">
        <v>292</v>
      </c>
      <c r="B4" s="195" t="s">
        <v>600</v>
      </c>
      <c r="C4" s="195"/>
      <c r="E4" s="374">
        <v>23</v>
      </c>
      <c r="F4" s="500" t="s">
        <v>910</v>
      </c>
      <c r="G4" s="195"/>
    </row>
    <row r="5" spans="1:7" x14ac:dyDescent="0.35">
      <c r="A5" s="374" t="s">
        <v>308</v>
      </c>
      <c r="B5" s="195" t="s">
        <v>601</v>
      </c>
      <c r="C5" s="195"/>
      <c r="E5" s="374">
        <v>24</v>
      </c>
      <c r="F5" s="500" t="s">
        <v>911</v>
      </c>
      <c r="G5" s="195"/>
    </row>
    <row r="6" spans="1:7" x14ac:dyDescent="0.35">
      <c r="A6" s="374" t="s">
        <v>323</v>
      </c>
      <c r="B6" s="195" t="s">
        <v>602</v>
      </c>
      <c r="C6" s="195"/>
      <c r="E6" s="374">
        <v>25</v>
      </c>
      <c r="F6" s="500" t="s">
        <v>912</v>
      </c>
      <c r="G6" s="195"/>
    </row>
    <row r="7" spans="1:7" x14ac:dyDescent="0.35">
      <c r="A7" s="374" t="s">
        <v>361</v>
      </c>
      <c r="B7" s="195" t="s">
        <v>603</v>
      </c>
      <c r="C7" s="195"/>
      <c r="E7" s="374">
        <v>26</v>
      </c>
      <c r="F7" s="500" t="s">
        <v>913</v>
      </c>
      <c r="G7" s="195"/>
    </row>
    <row r="8" spans="1:7" x14ac:dyDescent="0.35">
      <c r="A8" s="374" t="s">
        <v>956</v>
      </c>
      <c r="B8" s="195" t="s">
        <v>210</v>
      </c>
      <c r="C8" s="195"/>
      <c r="E8" s="374">
        <v>27</v>
      </c>
      <c r="F8" s="500" t="s">
        <v>914</v>
      </c>
      <c r="G8" s="195"/>
    </row>
    <row r="9" spans="1:7" x14ac:dyDescent="0.35">
      <c r="A9" s="374" t="s">
        <v>957</v>
      </c>
      <c r="B9" s="195" t="s">
        <v>604</v>
      </c>
      <c r="C9" s="195"/>
      <c r="E9" s="374">
        <v>28</v>
      </c>
      <c r="F9" s="500" t="s">
        <v>915</v>
      </c>
      <c r="G9" s="195"/>
    </row>
    <row r="10" spans="1:7" x14ac:dyDescent="0.35">
      <c r="A10" s="374" t="s">
        <v>958</v>
      </c>
      <c r="B10" s="195" t="s">
        <v>685</v>
      </c>
      <c r="C10" s="195"/>
      <c r="E10" s="374">
        <v>29</v>
      </c>
      <c r="F10" s="500" t="s">
        <v>916</v>
      </c>
      <c r="G10" s="195"/>
    </row>
    <row r="11" spans="1:7" x14ac:dyDescent="0.35">
      <c r="A11" s="374" t="s">
        <v>959</v>
      </c>
      <c r="B11" s="195" t="s">
        <v>1159</v>
      </c>
      <c r="C11" s="195"/>
      <c r="E11" s="374">
        <v>30</v>
      </c>
      <c r="F11" s="500" t="s">
        <v>917</v>
      </c>
      <c r="G11" s="195"/>
    </row>
    <row r="12" spans="1:7" x14ac:dyDescent="0.35">
      <c r="A12" s="374" t="s">
        <v>3</v>
      </c>
      <c r="B12" s="195" t="s">
        <v>605</v>
      </c>
      <c r="C12" s="195"/>
      <c r="E12" s="374">
        <v>31</v>
      </c>
      <c r="F12" s="500" t="s">
        <v>918</v>
      </c>
      <c r="G12" s="195"/>
    </row>
    <row r="13" spans="1:7" x14ac:dyDescent="0.35">
      <c r="A13" s="374" t="s">
        <v>960</v>
      </c>
      <c r="B13" s="195" t="s">
        <v>606</v>
      </c>
      <c r="C13" s="195"/>
      <c r="E13" s="374">
        <v>32</v>
      </c>
      <c r="F13" s="500" t="s">
        <v>919</v>
      </c>
      <c r="G13" s="195"/>
    </row>
    <row r="14" spans="1:7" x14ac:dyDescent="0.35">
      <c r="A14" s="374" t="s">
        <v>961</v>
      </c>
      <c r="B14" s="195" t="s">
        <v>607</v>
      </c>
      <c r="C14" s="195"/>
      <c r="E14" s="374">
        <v>33</v>
      </c>
      <c r="F14" s="504" t="s">
        <v>920</v>
      </c>
      <c r="G14" s="195"/>
    </row>
    <row r="15" spans="1:7" x14ac:dyDescent="0.35">
      <c r="A15" s="374" t="s">
        <v>962</v>
      </c>
      <c r="B15" s="496" t="s">
        <v>608</v>
      </c>
      <c r="C15" s="195"/>
      <c r="E15" s="374">
        <v>34</v>
      </c>
      <c r="F15" s="501" t="s">
        <v>921</v>
      </c>
      <c r="G15" s="195"/>
    </row>
    <row r="16" spans="1:7" x14ac:dyDescent="0.35">
      <c r="A16" s="494">
        <v>1</v>
      </c>
      <c r="B16" s="497" t="s">
        <v>922</v>
      </c>
      <c r="C16" s="495"/>
      <c r="E16" s="374">
        <v>35</v>
      </c>
      <c r="F16" s="500" t="s">
        <v>923</v>
      </c>
      <c r="G16" s="195"/>
    </row>
    <row r="17" spans="1:7" x14ac:dyDescent="0.35">
      <c r="A17" s="494">
        <v>2</v>
      </c>
      <c r="B17" s="497" t="s">
        <v>924</v>
      </c>
      <c r="C17" s="495"/>
      <c r="E17" s="374">
        <v>36</v>
      </c>
      <c r="F17" s="500" t="s">
        <v>925</v>
      </c>
      <c r="G17" s="195"/>
    </row>
    <row r="18" spans="1:7" x14ac:dyDescent="0.35">
      <c r="A18" s="494">
        <v>3</v>
      </c>
      <c r="B18" s="497" t="s">
        <v>926</v>
      </c>
      <c r="C18" s="495"/>
      <c r="E18" s="374">
        <v>37</v>
      </c>
      <c r="F18" s="500" t="s">
        <v>927</v>
      </c>
      <c r="G18" s="195"/>
    </row>
    <row r="19" spans="1:7" x14ac:dyDescent="0.35">
      <c r="A19" s="494">
        <v>4</v>
      </c>
      <c r="B19" s="497" t="s">
        <v>928</v>
      </c>
      <c r="C19" s="495"/>
      <c r="E19" s="374">
        <v>38</v>
      </c>
      <c r="F19" s="500" t="s">
        <v>929</v>
      </c>
      <c r="G19" s="195"/>
    </row>
    <row r="20" spans="1:7" x14ac:dyDescent="0.35">
      <c r="A20" s="494">
        <v>5</v>
      </c>
      <c r="B20" s="497" t="s">
        <v>930</v>
      </c>
      <c r="C20" s="495"/>
      <c r="E20" s="374">
        <v>39</v>
      </c>
      <c r="F20" s="500" t="s">
        <v>931</v>
      </c>
      <c r="G20" s="195"/>
    </row>
    <row r="21" spans="1:7" x14ac:dyDescent="0.35">
      <c r="A21" s="494">
        <v>6</v>
      </c>
      <c r="B21" s="497" t="s">
        <v>932</v>
      </c>
      <c r="C21" s="495"/>
      <c r="E21" s="374">
        <v>40</v>
      </c>
      <c r="F21" s="500" t="s">
        <v>933</v>
      </c>
      <c r="G21" s="195"/>
    </row>
    <row r="22" spans="1:7" x14ac:dyDescent="0.35">
      <c r="A22" s="494">
        <v>7</v>
      </c>
      <c r="B22" s="497" t="s">
        <v>934</v>
      </c>
      <c r="C22" s="495"/>
      <c r="E22" s="374">
        <v>41</v>
      </c>
      <c r="F22" s="500" t="s">
        <v>935</v>
      </c>
      <c r="G22" s="195"/>
    </row>
    <row r="23" spans="1:7" x14ac:dyDescent="0.35">
      <c r="A23" s="494">
        <v>8</v>
      </c>
      <c r="B23" s="497" t="s">
        <v>936</v>
      </c>
      <c r="C23" s="495"/>
      <c r="E23" s="374">
        <v>42</v>
      </c>
      <c r="F23" s="498" t="s">
        <v>937</v>
      </c>
      <c r="G23" s="195"/>
    </row>
    <row r="24" spans="1:7" x14ac:dyDescent="0.35">
      <c r="A24" s="494">
        <v>9</v>
      </c>
      <c r="B24" s="497" t="s">
        <v>938</v>
      </c>
      <c r="C24" s="495"/>
      <c r="E24" s="374">
        <v>43</v>
      </c>
      <c r="F24" s="502" t="s">
        <v>939</v>
      </c>
      <c r="G24" s="195"/>
    </row>
    <row r="25" spans="1:7" x14ac:dyDescent="0.35">
      <c r="A25" s="494">
        <v>10</v>
      </c>
      <c r="B25" s="497" t="s">
        <v>940</v>
      </c>
      <c r="C25" s="495"/>
      <c r="E25" s="374">
        <v>44</v>
      </c>
      <c r="F25" s="502" t="s">
        <v>941</v>
      </c>
      <c r="G25" s="195"/>
    </row>
    <row r="26" spans="1:7" x14ac:dyDescent="0.35">
      <c r="A26" s="494">
        <v>11</v>
      </c>
      <c r="B26" s="497" t="s">
        <v>288</v>
      </c>
      <c r="C26" s="495"/>
      <c r="E26" s="374">
        <v>45</v>
      </c>
      <c r="F26" s="502" t="s">
        <v>942</v>
      </c>
      <c r="G26" s="195"/>
    </row>
    <row r="27" spans="1:7" x14ac:dyDescent="0.35">
      <c r="A27" s="494">
        <v>12</v>
      </c>
      <c r="B27" s="499" t="s">
        <v>943</v>
      </c>
      <c r="C27" s="495"/>
      <c r="E27" s="374">
        <v>46</v>
      </c>
      <c r="F27" s="503" t="s">
        <v>944</v>
      </c>
      <c r="G27" s="195"/>
    </row>
    <row r="28" spans="1:7" x14ac:dyDescent="0.35">
      <c r="A28" s="494">
        <v>13</v>
      </c>
      <c r="B28" s="499" t="s">
        <v>945</v>
      </c>
      <c r="C28" s="495"/>
      <c r="E28" s="374">
        <v>47</v>
      </c>
      <c r="F28" s="502" t="s">
        <v>946</v>
      </c>
      <c r="G28" s="195"/>
    </row>
    <row r="29" spans="1:7" x14ac:dyDescent="0.35">
      <c r="A29" s="494">
        <v>14</v>
      </c>
      <c r="B29" s="499" t="s">
        <v>947</v>
      </c>
      <c r="C29" s="495"/>
      <c r="E29" s="374">
        <v>48</v>
      </c>
      <c r="F29" s="505" t="s">
        <v>900</v>
      </c>
      <c r="G29" s="195"/>
    </row>
    <row r="30" spans="1:7" x14ac:dyDescent="0.35">
      <c r="A30" s="494">
        <v>15</v>
      </c>
      <c r="B30" s="500" t="s">
        <v>948</v>
      </c>
      <c r="C30" s="495"/>
      <c r="E30" s="374">
        <v>49</v>
      </c>
      <c r="F30" s="505" t="s">
        <v>901</v>
      </c>
      <c r="G30" s="195"/>
    </row>
    <row r="31" spans="1:7" x14ac:dyDescent="0.35">
      <c r="A31" s="494">
        <v>16</v>
      </c>
      <c r="B31" s="500" t="s">
        <v>949</v>
      </c>
      <c r="C31" s="495"/>
      <c r="E31" s="374">
        <v>50</v>
      </c>
      <c r="F31" s="506" t="s">
        <v>902</v>
      </c>
      <c r="G31" s="195"/>
    </row>
    <row r="32" spans="1:7" x14ac:dyDescent="0.35">
      <c r="A32" s="494">
        <v>17</v>
      </c>
      <c r="B32" s="501" t="s">
        <v>950</v>
      </c>
      <c r="C32" s="495"/>
      <c r="E32" s="374">
        <v>51</v>
      </c>
      <c r="F32" s="507" t="s">
        <v>903</v>
      </c>
      <c r="G32" s="195"/>
    </row>
    <row r="33" spans="1:7" x14ac:dyDescent="0.35">
      <c r="A33" s="494">
        <v>18</v>
      </c>
      <c r="B33" s="500" t="s">
        <v>951</v>
      </c>
      <c r="C33" s="495"/>
      <c r="E33" s="374">
        <v>52</v>
      </c>
      <c r="F33" s="508" t="s">
        <v>904</v>
      </c>
      <c r="G33" s="195"/>
    </row>
    <row r="34" spans="1:7" x14ac:dyDescent="0.35">
      <c r="A34" s="494">
        <v>19</v>
      </c>
      <c r="B34" s="500" t="s">
        <v>952</v>
      </c>
      <c r="C34" s="495"/>
      <c r="E34" s="374">
        <v>53</v>
      </c>
      <c r="F34" s="508" t="s">
        <v>905</v>
      </c>
      <c r="G34" s="195"/>
    </row>
    <row r="35" spans="1:7" x14ac:dyDescent="0.35">
      <c r="A35" s="494">
        <v>20</v>
      </c>
      <c r="B35" s="500" t="s">
        <v>953</v>
      </c>
      <c r="C35" s="495"/>
      <c r="E35" s="374">
        <v>54</v>
      </c>
      <c r="F35" s="505" t="s">
        <v>906</v>
      </c>
      <c r="G35" s="195"/>
    </row>
    <row r="36" spans="1:7" x14ac:dyDescent="0.35">
      <c r="A36" s="494">
        <v>21</v>
      </c>
      <c r="B36" s="500" t="s">
        <v>954</v>
      </c>
      <c r="C36" s="495"/>
      <c r="E36" s="374">
        <v>55</v>
      </c>
      <c r="F36" s="509" t="s">
        <v>907</v>
      </c>
      <c r="G36" s="195"/>
    </row>
    <row r="37" spans="1:7" x14ac:dyDescent="0.35">
      <c r="A37" s="494">
        <v>22</v>
      </c>
      <c r="B37" s="500" t="s">
        <v>955</v>
      </c>
      <c r="C37" s="495"/>
      <c r="E37" s="374">
        <v>56</v>
      </c>
      <c r="F37" s="510" t="s">
        <v>908</v>
      </c>
      <c r="G37" s="195"/>
    </row>
    <row r="38" spans="1:7" x14ac:dyDescent="0.35">
      <c r="E38" s="374">
        <v>57</v>
      </c>
      <c r="F38" s="510" t="s">
        <v>909</v>
      </c>
      <c r="G38" s="195"/>
    </row>
    <row r="39" spans="1:7" x14ac:dyDescent="0.35">
      <c r="E39" s="389"/>
    </row>
    <row r="40" spans="1:7" x14ac:dyDescent="0.35">
      <c r="E40" s="389"/>
    </row>
    <row r="41" spans="1:7" x14ac:dyDescent="0.35">
      <c r="E41" s="389"/>
    </row>
    <row r="42" spans="1:7" x14ac:dyDescent="0.35">
      <c r="E42" s="389"/>
    </row>
    <row r="43" spans="1:7" x14ac:dyDescent="0.35">
      <c r="E43" s="389"/>
    </row>
    <row r="44" spans="1:7" x14ac:dyDescent="0.35">
      <c r="E44" s="389"/>
    </row>
    <row r="45" spans="1:7" x14ac:dyDescent="0.35">
      <c r="E45" s="389"/>
    </row>
    <row r="46" spans="1:7" x14ac:dyDescent="0.35">
      <c r="E46" s="389"/>
    </row>
    <row r="47" spans="1:7" x14ac:dyDescent="0.35">
      <c r="E47" s="389"/>
    </row>
    <row r="48" spans="1:7" x14ac:dyDescent="0.35">
      <c r="E48" s="389"/>
    </row>
    <row r="49" spans="5:5" x14ac:dyDescent="0.35">
      <c r="E49" s="389"/>
    </row>
    <row r="50" spans="5:5" x14ac:dyDescent="0.35">
      <c r="E50" s="389"/>
    </row>
    <row r="51" spans="5:5" x14ac:dyDescent="0.35">
      <c r="E51" s="389"/>
    </row>
    <row r="52" spans="5:5" x14ac:dyDescent="0.35">
      <c r="E52" s="389"/>
    </row>
    <row r="53" spans="5:5" x14ac:dyDescent="0.35">
      <c r="E53" s="389"/>
    </row>
    <row r="54" spans="5:5" x14ac:dyDescent="0.35">
      <c r="E54" s="389"/>
    </row>
    <row r="55" spans="5:5" x14ac:dyDescent="0.35">
      <c r="E55" s="389"/>
    </row>
    <row r="56" spans="5:5" x14ac:dyDescent="0.35">
      <c r="E56" s="389"/>
    </row>
    <row r="57" spans="5:5" x14ac:dyDescent="0.35">
      <c r="E57" s="389"/>
    </row>
    <row r="58" spans="5:5" x14ac:dyDescent="0.35">
      <c r="E58" s="389"/>
    </row>
    <row r="59" spans="5:5" x14ac:dyDescent="0.35">
      <c r="E59" s="389"/>
    </row>
    <row r="60" spans="5:5" x14ac:dyDescent="0.35">
      <c r="E60" s="389"/>
    </row>
    <row r="61" spans="5:5" x14ac:dyDescent="0.35">
      <c r="E61" s="389"/>
    </row>
    <row r="62" spans="5:5" x14ac:dyDescent="0.35">
      <c r="E62" s="389"/>
    </row>
    <row r="63" spans="5:5" x14ac:dyDescent="0.35">
      <c r="E63" s="389"/>
    </row>
    <row r="64" spans="5:5" x14ac:dyDescent="0.35">
      <c r="E64" s="389"/>
    </row>
    <row r="65" spans="5:5" x14ac:dyDescent="0.35">
      <c r="E65" s="389"/>
    </row>
    <row r="66" spans="5:5" x14ac:dyDescent="0.35">
      <c r="E66" s="389"/>
    </row>
    <row r="67" spans="5:5" x14ac:dyDescent="0.35">
      <c r="E67" s="389"/>
    </row>
    <row r="68" spans="5:5" x14ac:dyDescent="0.35">
      <c r="E68" s="389"/>
    </row>
    <row r="69" spans="5:5" x14ac:dyDescent="0.35">
      <c r="E69" s="389"/>
    </row>
  </sheetData>
  <mergeCells count="1">
    <mergeCell ref="A1:G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D69"/>
  <sheetViews>
    <sheetView showZeros="0" zoomScale="70" zoomScaleNormal="70" zoomScalePageLayoutView="40" workbookViewId="0">
      <pane xSplit="13" ySplit="5" topLeftCell="N6" activePane="bottomRight" state="frozen"/>
      <selection pane="topRight" activeCell="N1" sqref="N1"/>
      <selection pane="bottomLeft" activeCell="A6" sqref="A6"/>
      <selection pane="bottomRight"/>
    </sheetView>
  </sheetViews>
  <sheetFormatPr defaultColWidth="8.7265625" defaultRowHeight="14.5" x14ac:dyDescent="0.35"/>
  <cols>
    <col min="1" max="1" width="2.81640625" style="7" customWidth="1"/>
    <col min="2" max="2" width="16.1796875" style="8" customWidth="1"/>
    <col min="3" max="3" width="3.1796875" style="8" customWidth="1"/>
    <col min="4" max="4" width="3.26953125" style="8" customWidth="1"/>
    <col min="5" max="5" width="4.453125" style="8" customWidth="1"/>
    <col min="6" max="7" width="5.453125" style="8" hidden="1" customWidth="1"/>
    <col min="8" max="8" width="6.26953125" style="8" customWidth="1"/>
    <col min="9" max="9" width="4.26953125" style="8" customWidth="1"/>
    <col min="10" max="10" width="9.453125" style="7" customWidth="1"/>
    <col min="11" max="11" width="5" style="7" customWidth="1"/>
    <col min="12" max="12" width="8.1796875" style="69" customWidth="1"/>
    <col min="13" max="13" width="27.453125" style="7" customWidth="1"/>
    <col min="14" max="414" width="3" style="75" customWidth="1"/>
    <col min="415" max="415" width="15.7265625" style="7" customWidth="1"/>
    <col min="416" max="417" width="4.1796875" style="7" customWidth="1"/>
    <col min="418" max="418" width="5.453125" style="7" customWidth="1"/>
    <col min="419" max="419" width="6.81640625" style="7" customWidth="1"/>
    <col min="420" max="420" width="4.1796875" style="7" customWidth="1"/>
    <col min="421" max="421" width="8.7265625" style="7"/>
    <col min="422" max="422" width="3.81640625" style="7" customWidth="1"/>
    <col min="423" max="423" width="22.54296875" style="7" customWidth="1"/>
    <col min="424" max="16384" width="8.7265625" style="7"/>
  </cols>
  <sheetData>
    <row r="1" spans="1:420" s="31" customFormat="1" ht="21.65" customHeight="1" x14ac:dyDescent="0.45">
      <c r="A1" s="29" t="s">
        <v>212</v>
      </c>
      <c r="B1" s="29"/>
      <c r="C1" s="30"/>
      <c r="D1" s="30"/>
      <c r="E1" s="30"/>
      <c r="F1" s="30"/>
      <c r="G1" s="30"/>
      <c r="H1" s="30"/>
      <c r="I1" s="30"/>
      <c r="J1" s="29"/>
      <c r="K1" s="29"/>
      <c r="L1" s="65"/>
      <c r="M1" s="29"/>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c r="IU1" s="73"/>
      <c r="IV1" s="73"/>
      <c r="IW1" s="73"/>
      <c r="IX1" s="73"/>
      <c r="IY1" s="73"/>
      <c r="IZ1" s="73"/>
      <c r="JA1" s="73"/>
      <c r="JB1" s="73"/>
      <c r="JC1" s="73"/>
      <c r="JD1" s="73"/>
      <c r="JE1" s="73"/>
      <c r="JF1" s="73"/>
      <c r="JG1" s="73"/>
      <c r="JH1" s="73"/>
      <c r="JI1" s="73"/>
      <c r="JJ1" s="73"/>
      <c r="JK1" s="73"/>
      <c r="JL1" s="73"/>
      <c r="JM1" s="73"/>
      <c r="JN1" s="73"/>
      <c r="JO1" s="73"/>
      <c r="JP1" s="73"/>
      <c r="JQ1" s="73"/>
      <c r="JR1" s="73"/>
      <c r="JS1" s="73"/>
      <c r="JT1" s="73"/>
      <c r="JU1" s="73"/>
      <c r="JV1" s="73"/>
      <c r="JW1" s="73"/>
      <c r="JX1" s="73"/>
      <c r="JY1" s="73"/>
      <c r="JZ1" s="73"/>
      <c r="KA1" s="73"/>
      <c r="KB1" s="73"/>
      <c r="KC1" s="73"/>
      <c r="KD1" s="73"/>
      <c r="KE1" s="73"/>
      <c r="KF1" s="73"/>
      <c r="KG1" s="73"/>
      <c r="KH1" s="73"/>
      <c r="KI1" s="73"/>
      <c r="KJ1" s="73"/>
      <c r="KK1" s="73"/>
      <c r="KL1" s="73"/>
      <c r="KM1" s="73"/>
      <c r="KN1" s="73"/>
      <c r="KO1" s="73"/>
      <c r="KP1" s="73"/>
      <c r="KQ1" s="73"/>
      <c r="KR1" s="73"/>
      <c r="KS1" s="73"/>
      <c r="KT1" s="73"/>
      <c r="KU1" s="73"/>
      <c r="KV1" s="73"/>
      <c r="KW1" s="73"/>
      <c r="KX1" s="73"/>
      <c r="KY1" s="73"/>
      <c r="KZ1" s="73"/>
      <c r="LA1" s="73"/>
      <c r="LB1" s="73"/>
      <c r="LC1" s="73"/>
      <c r="LD1" s="73"/>
      <c r="LE1" s="73"/>
      <c r="LF1" s="73"/>
      <c r="LG1" s="73"/>
      <c r="LH1" s="73"/>
      <c r="LI1" s="73"/>
      <c r="LJ1" s="73"/>
      <c r="LK1" s="73"/>
      <c r="LL1" s="73"/>
      <c r="LM1" s="73"/>
      <c r="LN1" s="73"/>
      <c r="LO1" s="73"/>
      <c r="LP1" s="73"/>
      <c r="LQ1" s="73"/>
      <c r="LR1" s="73"/>
      <c r="LS1" s="73"/>
      <c r="LT1" s="73"/>
      <c r="LU1" s="73"/>
      <c r="LV1" s="73"/>
      <c r="LW1" s="73"/>
      <c r="LX1" s="73"/>
      <c r="LY1" s="73"/>
      <c r="LZ1" s="73"/>
      <c r="MA1" s="73"/>
      <c r="MB1" s="73"/>
      <c r="MC1" s="73"/>
      <c r="MD1" s="73"/>
      <c r="ME1" s="73"/>
      <c r="MF1" s="73"/>
      <c r="MG1" s="73"/>
      <c r="MH1" s="73"/>
      <c r="MI1" s="73"/>
      <c r="MJ1" s="73"/>
      <c r="MK1" s="73"/>
      <c r="ML1" s="73"/>
      <c r="MM1" s="73"/>
      <c r="MN1" s="73"/>
      <c r="MO1" s="73"/>
      <c r="MP1" s="73"/>
      <c r="MQ1" s="73"/>
      <c r="MR1" s="73"/>
      <c r="MS1" s="73"/>
      <c r="MT1" s="73"/>
      <c r="MU1" s="73"/>
      <c r="MV1" s="73"/>
      <c r="MW1" s="73"/>
      <c r="MX1" s="73"/>
      <c r="MY1" s="73"/>
      <c r="MZ1" s="73"/>
      <c r="NA1" s="73"/>
      <c r="NB1" s="73"/>
      <c r="NC1" s="73"/>
      <c r="ND1" s="73"/>
      <c r="NE1" s="73"/>
      <c r="NF1" s="73"/>
      <c r="NG1" s="73"/>
      <c r="NH1" s="73"/>
      <c r="NI1" s="73"/>
      <c r="NJ1" s="73"/>
      <c r="NK1" s="73"/>
      <c r="NL1" s="73"/>
      <c r="NM1" s="73"/>
      <c r="NN1" s="73"/>
      <c r="NO1" s="73"/>
      <c r="NP1" s="73"/>
      <c r="NQ1" s="73"/>
      <c r="NR1" s="73"/>
      <c r="NS1" s="73"/>
      <c r="NT1" s="73"/>
      <c r="NU1" s="73"/>
      <c r="NV1" s="73"/>
      <c r="NW1" s="73"/>
      <c r="NX1" s="73"/>
      <c r="NY1" s="73"/>
      <c r="NZ1" s="73"/>
      <c r="OA1" s="73"/>
      <c r="OB1" s="73"/>
      <c r="OC1" s="73"/>
      <c r="OD1" s="73"/>
      <c r="OE1" s="73"/>
      <c r="OF1" s="73"/>
      <c r="OG1" s="73"/>
      <c r="OH1" s="73"/>
      <c r="OI1" s="73"/>
      <c r="OJ1" s="73"/>
      <c r="OK1" s="73"/>
      <c r="OL1" s="73"/>
      <c r="OM1" s="73"/>
      <c r="ON1" s="73"/>
      <c r="OO1" s="73"/>
      <c r="OP1" s="73"/>
      <c r="OQ1" s="73"/>
      <c r="OR1" s="73"/>
      <c r="OS1" s="73"/>
      <c r="OT1" s="73"/>
      <c r="OU1" s="73"/>
      <c r="OV1" s="73"/>
      <c r="OW1" s="73"/>
      <c r="OX1" s="73"/>
    </row>
    <row r="2" spans="1:420" s="31" customFormat="1" ht="21.65" customHeight="1" x14ac:dyDescent="0.45">
      <c r="A2" s="29"/>
      <c r="C2" s="30"/>
      <c r="D2" s="30"/>
      <c r="E2" s="30"/>
      <c r="F2" s="30"/>
      <c r="G2" s="30"/>
      <c r="H2" s="30"/>
      <c r="I2" s="30"/>
      <c r="J2" s="29" t="str">
        <f>'A. Visi Misi'!C1</f>
        <v>PROGRAM STUDI BAHASA DAN SASTRA ARAB (BSA)</v>
      </c>
      <c r="K2" s="29"/>
      <c r="L2" s="65"/>
      <c r="M2" s="29"/>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c r="EJ2" s="73"/>
      <c r="EK2" s="73"/>
      <c r="EL2" s="73"/>
      <c r="EM2" s="73"/>
      <c r="EN2" s="73"/>
      <c r="EO2" s="73"/>
      <c r="EP2" s="73"/>
      <c r="EQ2" s="73"/>
      <c r="ER2" s="73"/>
      <c r="ES2" s="73"/>
      <c r="ET2" s="73"/>
      <c r="EU2" s="73"/>
      <c r="EV2" s="73"/>
      <c r="EW2" s="73"/>
      <c r="EX2" s="73"/>
      <c r="EY2" s="73"/>
      <c r="EZ2" s="73"/>
      <c r="FA2" s="73"/>
      <c r="FB2" s="73"/>
      <c r="FC2" s="73"/>
      <c r="FD2" s="73"/>
      <c r="FE2" s="73"/>
      <c r="FF2" s="73"/>
      <c r="FG2" s="73"/>
      <c r="FH2" s="73"/>
      <c r="FI2" s="73"/>
      <c r="FJ2" s="73"/>
      <c r="FK2" s="73"/>
      <c r="FL2" s="73"/>
      <c r="FM2" s="73"/>
      <c r="FN2" s="73"/>
      <c r="FO2" s="73"/>
      <c r="FP2" s="73"/>
      <c r="FQ2" s="73"/>
      <c r="FR2" s="73"/>
      <c r="FS2" s="73"/>
      <c r="FT2" s="73"/>
      <c r="FU2" s="73"/>
      <c r="FV2" s="73"/>
      <c r="FW2" s="73"/>
      <c r="FX2" s="73"/>
      <c r="FY2" s="73"/>
      <c r="FZ2" s="73"/>
      <c r="GA2" s="73"/>
      <c r="GB2" s="73"/>
      <c r="GC2" s="73"/>
      <c r="GD2" s="73"/>
      <c r="GE2" s="73"/>
      <c r="GF2" s="73"/>
      <c r="GG2" s="73"/>
      <c r="GH2" s="73"/>
      <c r="GI2" s="73"/>
      <c r="GJ2" s="73"/>
      <c r="GK2" s="73"/>
      <c r="GL2" s="73"/>
      <c r="GM2" s="73"/>
      <c r="GN2" s="73"/>
      <c r="GO2" s="73"/>
      <c r="GP2" s="73"/>
      <c r="GQ2" s="73"/>
      <c r="GR2" s="73"/>
      <c r="GS2" s="73"/>
      <c r="GT2" s="73"/>
      <c r="GU2" s="73"/>
      <c r="GV2" s="73"/>
      <c r="GW2" s="73"/>
      <c r="GX2" s="73"/>
      <c r="GY2" s="73"/>
      <c r="GZ2" s="73"/>
      <c r="HA2" s="73"/>
      <c r="HB2" s="73"/>
      <c r="HC2" s="73"/>
      <c r="HD2" s="73"/>
      <c r="HE2" s="73"/>
      <c r="HF2" s="73"/>
      <c r="HG2" s="73"/>
      <c r="HH2" s="73"/>
      <c r="HI2" s="73"/>
      <c r="HJ2" s="73"/>
      <c r="HK2" s="73"/>
      <c r="HL2" s="73"/>
      <c r="HM2" s="73"/>
      <c r="HN2" s="73"/>
      <c r="HO2" s="73"/>
      <c r="HP2" s="73"/>
      <c r="HQ2" s="73"/>
      <c r="HR2" s="73"/>
      <c r="HS2" s="73"/>
      <c r="HT2" s="73"/>
      <c r="HU2" s="73"/>
      <c r="HV2" s="73"/>
      <c r="HW2" s="73"/>
      <c r="HX2" s="73"/>
      <c r="HY2" s="73"/>
      <c r="HZ2" s="73"/>
      <c r="IA2" s="73"/>
      <c r="IB2" s="73"/>
      <c r="IC2" s="73"/>
      <c r="ID2" s="73"/>
      <c r="IE2" s="73"/>
      <c r="IF2" s="73"/>
      <c r="IG2" s="73"/>
      <c r="IH2" s="73"/>
      <c r="II2" s="73"/>
      <c r="IJ2" s="73"/>
      <c r="IK2" s="73"/>
      <c r="IL2" s="73"/>
      <c r="IM2" s="73"/>
      <c r="IN2" s="73"/>
      <c r="IO2" s="73"/>
      <c r="IP2" s="73"/>
      <c r="IQ2" s="73"/>
      <c r="IR2" s="73"/>
      <c r="IS2" s="73"/>
      <c r="IT2" s="73"/>
      <c r="IU2" s="73"/>
      <c r="IV2" s="73"/>
      <c r="IW2" s="73"/>
      <c r="IX2" s="73"/>
      <c r="IY2" s="73"/>
      <c r="IZ2" s="73"/>
      <c r="JA2" s="73"/>
      <c r="JB2" s="73"/>
      <c r="JC2" s="73"/>
      <c r="JD2" s="73"/>
      <c r="JE2" s="73"/>
      <c r="JF2" s="73"/>
      <c r="JG2" s="73"/>
      <c r="JH2" s="73"/>
      <c r="JI2" s="73"/>
      <c r="JJ2" s="73"/>
      <c r="JK2" s="73"/>
      <c r="JL2" s="73"/>
      <c r="JM2" s="73"/>
      <c r="JN2" s="73"/>
      <c r="JO2" s="73"/>
      <c r="JP2" s="73"/>
      <c r="JQ2" s="73"/>
      <c r="JR2" s="73"/>
      <c r="JS2" s="73"/>
      <c r="JT2" s="73"/>
      <c r="JU2" s="73"/>
      <c r="JV2" s="73"/>
      <c r="JW2" s="73"/>
      <c r="JX2" s="73"/>
      <c r="JY2" s="73"/>
      <c r="JZ2" s="73"/>
      <c r="KA2" s="73"/>
      <c r="KB2" s="73"/>
      <c r="KC2" s="73"/>
      <c r="KD2" s="73"/>
      <c r="KE2" s="73"/>
      <c r="KF2" s="73"/>
      <c r="KG2" s="73"/>
      <c r="KH2" s="73"/>
      <c r="KI2" s="73"/>
      <c r="KJ2" s="73"/>
      <c r="KK2" s="73"/>
      <c r="KL2" s="73"/>
      <c r="KM2" s="73"/>
      <c r="KN2" s="73"/>
      <c r="KO2" s="73"/>
      <c r="KP2" s="73"/>
      <c r="KQ2" s="73"/>
      <c r="KR2" s="73"/>
      <c r="KS2" s="73"/>
      <c r="KT2" s="73"/>
      <c r="KU2" s="73"/>
      <c r="KV2" s="73"/>
      <c r="KW2" s="73"/>
      <c r="KX2" s="73"/>
      <c r="KY2" s="73"/>
      <c r="KZ2" s="73"/>
      <c r="LA2" s="73"/>
      <c r="LB2" s="73"/>
      <c r="LC2" s="73"/>
      <c r="LD2" s="73"/>
      <c r="LE2" s="73"/>
      <c r="LF2" s="73"/>
      <c r="LG2" s="73"/>
      <c r="LH2" s="73"/>
      <c r="LI2" s="73"/>
      <c r="LJ2" s="73"/>
      <c r="LK2" s="73"/>
      <c r="LL2" s="73"/>
      <c r="LM2" s="73"/>
      <c r="LN2" s="73"/>
      <c r="LO2" s="73"/>
      <c r="LP2" s="73"/>
      <c r="LQ2" s="73"/>
      <c r="LR2" s="73"/>
      <c r="LS2" s="73"/>
      <c r="LT2" s="73"/>
      <c r="LU2" s="73"/>
      <c r="LV2" s="73"/>
      <c r="LW2" s="73"/>
      <c r="LX2" s="73"/>
      <c r="LY2" s="73"/>
      <c r="LZ2" s="73"/>
      <c r="MA2" s="73"/>
      <c r="MB2" s="73"/>
      <c r="MC2" s="73"/>
      <c r="MD2" s="73"/>
      <c r="ME2" s="73"/>
      <c r="MF2" s="73"/>
      <c r="MG2" s="73"/>
      <c r="MH2" s="73"/>
      <c r="MI2" s="73"/>
      <c r="MJ2" s="73"/>
      <c r="MK2" s="73"/>
      <c r="ML2" s="73"/>
      <c r="MM2" s="73"/>
      <c r="MN2" s="73"/>
      <c r="MO2" s="73"/>
      <c r="MP2" s="73"/>
      <c r="MQ2" s="73"/>
      <c r="MR2" s="73"/>
      <c r="MS2" s="73"/>
      <c r="MT2" s="73"/>
      <c r="MU2" s="73"/>
      <c r="MV2" s="73"/>
      <c r="MW2" s="73"/>
      <c r="MX2" s="73"/>
      <c r="MY2" s="73"/>
      <c r="MZ2" s="73"/>
      <c r="NA2" s="73"/>
      <c r="NB2" s="73"/>
      <c r="NC2" s="73"/>
      <c r="ND2" s="73"/>
      <c r="NE2" s="73"/>
      <c r="NF2" s="73"/>
      <c r="NG2" s="73"/>
      <c r="NH2" s="73"/>
      <c r="NI2" s="73"/>
      <c r="NJ2" s="73"/>
      <c r="NK2" s="73"/>
      <c r="NL2" s="73"/>
      <c r="NM2" s="73"/>
      <c r="NN2" s="73"/>
      <c r="NO2" s="73"/>
      <c r="NP2" s="73"/>
      <c r="NQ2" s="73"/>
      <c r="NR2" s="73"/>
      <c r="NS2" s="73"/>
      <c r="NT2" s="73"/>
      <c r="NU2" s="73"/>
      <c r="NV2" s="73"/>
      <c r="NW2" s="73"/>
      <c r="NX2" s="73"/>
      <c r="NY2" s="73"/>
      <c r="NZ2" s="73"/>
      <c r="OA2" s="73"/>
      <c r="OB2" s="73"/>
      <c r="OC2" s="73"/>
      <c r="OD2" s="73"/>
      <c r="OE2" s="73"/>
      <c r="OF2" s="73"/>
      <c r="OG2" s="73"/>
      <c r="OH2" s="73"/>
      <c r="OI2" s="73"/>
      <c r="OJ2" s="73"/>
      <c r="OK2" s="73"/>
      <c r="OL2" s="73"/>
      <c r="OM2" s="73"/>
      <c r="ON2" s="73"/>
      <c r="OO2" s="73"/>
      <c r="OP2" s="73"/>
      <c r="OQ2" s="73"/>
      <c r="OR2" s="73"/>
      <c r="OS2" s="73"/>
      <c r="OT2" s="73"/>
      <c r="OU2" s="73"/>
      <c r="OV2" s="73"/>
      <c r="OW2" s="73"/>
      <c r="OX2" s="73"/>
    </row>
    <row r="3" spans="1:420" s="8" customFormat="1" ht="14.5" customHeight="1" x14ac:dyDescent="0.35">
      <c r="B3" s="676" t="s">
        <v>250</v>
      </c>
      <c r="C3" s="683" t="s">
        <v>245</v>
      </c>
      <c r="D3" s="686" t="s">
        <v>246</v>
      </c>
      <c r="E3" s="689" t="s">
        <v>247</v>
      </c>
      <c r="F3" s="333"/>
      <c r="G3" s="333"/>
      <c r="H3" s="680" t="s">
        <v>248</v>
      </c>
      <c r="I3" s="678" t="s">
        <v>249</v>
      </c>
      <c r="J3" s="394"/>
      <c r="K3" s="396"/>
      <c r="L3" s="391"/>
      <c r="M3" s="334">
        <f>COUNTA(N3:OX3)</f>
        <v>14</v>
      </c>
      <c r="N3" s="672" t="s">
        <v>259</v>
      </c>
      <c r="O3" s="672"/>
      <c r="P3" s="672"/>
      <c r="Q3" s="672"/>
      <c r="R3" s="672"/>
      <c r="S3" s="672"/>
      <c r="T3" s="673" t="s">
        <v>997</v>
      </c>
      <c r="U3" s="674"/>
      <c r="V3" s="674"/>
      <c r="W3" s="674"/>
      <c r="X3" s="674"/>
      <c r="Y3" s="671" t="s">
        <v>266</v>
      </c>
      <c r="Z3" s="672"/>
      <c r="AA3" s="672"/>
      <c r="AB3" s="672"/>
      <c r="AC3" s="672"/>
      <c r="AD3" s="673" t="s">
        <v>271</v>
      </c>
      <c r="AE3" s="674"/>
      <c r="AF3" s="674"/>
      <c r="AG3" s="674"/>
      <c r="AH3" s="674"/>
      <c r="AI3" s="674"/>
      <c r="AJ3" s="674"/>
      <c r="AK3" s="674"/>
      <c r="AL3" s="674"/>
      <c r="AM3" s="674"/>
      <c r="AN3" s="674"/>
      <c r="AO3" s="675"/>
      <c r="AP3" s="671" t="s">
        <v>252</v>
      </c>
      <c r="AQ3" s="672"/>
      <c r="AR3" s="672"/>
      <c r="AS3" s="672"/>
      <c r="AT3" s="672"/>
      <c r="AU3" s="672"/>
      <c r="AV3" s="672"/>
      <c r="AW3" s="672"/>
      <c r="AX3" s="672"/>
      <c r="AY3" s="672"/>
      <c r="AZ3" s="672"/>
      <c r="BA3" s="672"/>
      <c r="BB3" s="672"/>
      <c r="BC3" s="672"/>
      <c r="BD3" s="672"/>
      <c r="BE3" s="672"/>
      <c r="BF3" s="672"/>
      <c r="BG3" s="672"/>
      <c r="BH3" s="672"/>
      <c r="BI3" s="672"/>
      <c r="BJ3" s="672"/>
      <c r="BK3" s="672"/>
      <c r="BL3" s="672"/>
      <c r="BM3" s="672"/>
      <c r="BN3" s="672"/>
      <c r="BO3" s="672"/>
      <c r="BP3" s="672"/>
      <c r="BQ3" s="672"/>
      <c r="BR3" s="672"/>
      <c r="BS3" s="672"/>
      <c r="BT3" s="672"/>
      <c r="BU3" s="672"/>
      <c r="BV3" s="672"/>
      <c r="BW3" s="672"/>
      <c r="BX3" s="672"/>
      <c r="BY3" s="672"/>
      <c r="BZ3" s="672"/>
      <c r="CA3" s="672"/>
      <c r="CB3" s="672"/>
      <c r="CC3" s="672"/>
      <c r="CD3" s="672"/>
      <c r="CE3" s="672"/>
      <c r="CF3" s="672"/>
      <c r="CG3" s="672"/>
      <c r="CH3" s="672"/>
      <c r="CI3" s="672"/>
      <c r="CJ3" s="672"/>
      <c r="CK3" s="672"/>
      <c r="CL3" s="672"/>
      <c r="CM3" s="672"/>
      <c r="CN3" s="672"/>
      <c r="CO3" s="672"/>
      <c r="CP3" s="672"/>
      <c r="CQ3" s="672"/>
      <c r="CR3" s="698"/>
      <c r="CS3" s="673" t="s">
        <v>278</v>
      </c>
      <c r="CT3" s="674"/>
      <c r="CU3" s="674"/>
      <c r="CV3" s="674"/>
      <c r="CW3" s="674"/>
      <c r="CX3" s="674"/>
      <c r="CY3" s="675"/>
      <c r="CZ3" s="671" t="s">
        <v>287</v>
      </c>
      <c r="DA3" s="672"/>
      <c r="DB3" s="672"/>
      <c r="DC3" s="672"/>
      <c r="DD3" s="672"/>
      <c r="DE3" s="672"/>
      <c r="DF3" s="672"/>
      <c r="DG3" s="672"/>
      <c r="DH3" s="672"/>
      <c r="DI3" s="672"/>
      <c r="DJ3" s="673" t="s">
        <v>277</v>
      </c>
      <c r="DK3" s="674"/>
      <c r="DL3" s="674"/>
      <c r="DM3" s="674"/>
      <c r="DN3" s="674"/>
      <c r="DO3" s="674"/>
      <c r="DP3" s="674"/>
      <c r="DQ3" s="675"/>
      <c r="DR3" s="671" t="s">
        <v>992</v>
      </c>
      <c r="DS3" s="672"/>
      <c r="DT3" s="672"/>
      <c r="DU3" s="672"/>
      <c r="DV3" s="672"/>
      <c r="DW3" s="672"/>
      <c r="DX3" s="672"/>
      <c r="DY3" s="672"/>
      <c r="DZ3" s="672"/>
      <c r="EA3" s="672"/>
      <c r="EB3" s="672"/>
      <c r="EC3" s="672"/>
      <c r="ED3" s="672"/>
      <c r="EE3" s="672"/>
      <c r="EF3" s="672"/>
      <c r="EG3" s="672"/>
      <c r="EH3" s="672"/>
      <c r="EI3" s="672"/>
      <c r="EJ3" s="672"/>
      <c r="EK3" s="672"/>
      <c r="EL3" s="672"/>
      <c r="EM3" s="672"/>
      <c r="EN3" s="672"/>
      <c r="EO3" s="672"/>
      <c r="EP3" s="672"/>
      <c r="EQ3" s="672"/>
      <c r="ER3" s="672"/>
      <c r="ES3" s="672"/>
      <c r="ET3" s="672"/>
      <c r="EU3" s="672"/>
      <c r="EV3" s="672"/>
      <c r="EW3" s="672"/>
      <c r="EX3" s="672"/>
      <c r="EY3" s="672"/>
      <c r="EZ3" s="672"/>
      <c r="FA3" s="672"/>
      <c r="FB3" s="672"/>
      <c r="FC3" s="672"/>
      <c r="FD3" s="672"/>
      <c r="FE3" s="672"/>
      <c r="FF3" s="672"/>
      <c r="FG3" s="672"/>
      <c r="FH3" s="672"/>
      <c r="FI3" s="672"/>
      <c r="FJ3" s="672"/>
      <c r="FK3" s="672"/>
      <c r="FL3" s="672"/>
      <c r="FM3" s="672"/>
      <c r="FN3" s="672"/>
      <c r="FO3" s="672"/>
      <c r="FP3" s="672"/>
      <c r="FQ3" s="672"/>
      <c r="FR3" s="672"/>
      <c r="FS3" s="672"/>
      <c r="FT3" s="672"/>
      <c r="FU3" s="672"/>
      <c r="FV3" s="672"/>
      <c r="FW3" s="672"/>
      <c r="FX3" s="672"/>
      <c r="FY3" s="672"/>
      <c r="FZ3" s="672"/>
      <c r="GA3" s="672"/>
      <c r="GB3" s="672"/>
      <c r="GC3" s="672"/>
      <c r="GD3" s="672"/>
      <c r="GE3" s="672"/>
      <c r="GF3" s="672"/>
      <c r="GG3" s="672"/>
      <c r="GH3" s="672"/>
      <c r="GI3" s="672"/>
      <c r="GJ3" s="672"/>
      <c r="GK3" s="672"/>
      <c r="GL3" s="672"/>
      <c r="GM3" s="672"/>
      <c r="GN3" s="672"/>
      <c r="GO3" s="672"/>
      <c r="GP3" s="673" t="s">
        <v>993</v>
      </c>
      <c r="GQ3" s="674"/>
      <c r="GR3" s="674"/>
      <c r="GS3" s="674"/>
      <c r="GT3" s="674"/>
      <c r="GU3" s="674"/>
      <c r="GV3" s="674"/>
      <c r="GW3" s="674"/>
      <c r="GX3" s="674"/>
      <c r="GY3" s="674"/>
      <c r="GZ3" s="674"/>
      <c r="HA3" s="674"/>
      <c r="HB3" s="674"/>
      <c r="HC3" s="674"/>
      <c r="HD3" s="674"/>
      <c r="HE3" s="674"/>
      <c r="HF3" s="674"/>
      <c r="HG3" s="674"/>
      <c r="HH3" s="674"/>
      <c r="HI3" s="674"/>
      <c r="HJ3" s="671" t="s">
        <v>994</v>
      </c>
      <c r="HK3" s="672"/>
      <c r="HL3" s="672"/>
      <c r="HM3" s="672"/>
      <c r="HN3" s="672"/>
      <c r="HO3" s="672"/>
      <c r="HP3" s="672"/>
      <c r="HQ3" s="672"/>
      <c r="HR3" s="672"/>
      <c r="HS3" s="672"/>
      <c r="HT3" s="672"/>
      <c r="HU3" s="672"/>
      <c r="HV3" s="672"/>
      <c r="HW3" s="672"/>
      <c r="HX3" s="672"/>
      <c r="HY3" s="672"/>
      <c r="HZ3" s="672"/>
      <c r="IA3" s="672"/>
      <c r="IB3" s="672"/>
      <c r="IC3" s="672"/>
      <c r="ID3" s="672"/>
      <c r="IE3" s="672"/>
      <c r="IF3" s="672"/>
      <c r="IG3" s="672"/>
      <c r="IH3" s="672"/>
      <c r="II3" s="672"/>
      <c r="IJ3" s="672"/>
      <c r="IK3" s="672"/>
      <c r="IL3" s="672"/>
      <c r="IM3" s="672"/>
      <c r="IN3" s="672"/>
      <c r="IO3" s="672"/>
      <c r="IP3" s="672"/>
      <c r="IQ3" s="672"/>
      <c r="IR3" s="672"/>
      <c r="IS3" s="672"/>
      <c r="IT3" s="672"/>
      <c r="IU3" s="672"/>
      <c r="IV3" s="672"/>
      <c r="IW3" s="672"/>
      <c r="IX3" s="672"/>
      <c r="IY3" s="672"/>
      <c r="IZ3" s="672"/>
      <c r="JA3" s="672"/>
      <c r="JB3" s="672"/>
      <c r="JC3" s="698"/>
      <c r="JD3" s="673" t="s">
        <v>897</v>
      </c>
      <c r="JE3" s="674"/>
      <c r="JF3" s="674"/>
      <c r="JG3" s="674"/>
      <c r="JH3" s="674"/>
      <c r="JI3" s="674"/>
      <c r="JJ3" s="674"/>
      <c r="JK3" s="674"/>
      <c r="JL3" s="674"/>
      <c r="JM3" s="674"/>
      <c r="JN3" s="674"/>
      <c r="JO3" s="674"/>
      <c r="JP3" s="674"/>
      <c r="JQ3" s="674"/>
      <c r="JR3" s="674"/>
      <c r="JS3" s="674"/>
      <c r="JT3" s="674"/>
      <c r="JU3" s="674"/>
      <c r="JV3" s="674"/>
      <c r="JW3" s="674"/>
      <c r="JX3" s="674"/>
      <c r="JY3" s="674"/>
      <c r="JZ3" s="674"/>
      <c r="KA3" s="674"/>
      <c r="KB3" s="674"/>
      <c r="KC3" s="674"/>
      <c r="KD3" s="674"/>
      <c r="KE3" s="674"/>
      <c r="KF3" s="674"/>
      <c r="KG3" s="674"/>
      <c r="KH3" s="674"/>
      <c r="KI3" s="674"/>
      <c r="KJ3" s="674"/>
      <c r="KK3" s="674"/>
      <c r="KL3" s="674"/>
      <c r="KM3" s="674"/>
      <c r="KN3" s="674"/>
      <c r="KO3" s="674"/>
      <c r="KP3" s="674"/>
      <c r="KQ3" s="674"/>
      <c r="KR3" s="674"/>
      <c r="KS3" s="674"/>
      <c r="KT3" s="674"/>
      <c r="KU3" s="674"/>
      <c r="KV3" s="674"/>
      <c r="KW3" s="674"/>
      <c r="KX3" s="674"/>
      <c r="KY3" s="674"/>
      <c r="KZ3" s="674"/>
      <c r="LA3" s="674"/>
      <c r="LB3" s="674"/>
      <c r="LC3" s="674"/>
      <c r="LD3" s="674"/>
      <c r="LE3" s="674"/>
      <c r="LF3" s="674"/>
      <c r="LG3" s="674"/>
      <c r="LH3" s="674"/>
      <c r="LI3" s="674"/>
      <c r="LJ3" s="674"/>
      <c r="LK3" s="674"/>
      <c r="LL3" s="674"/>
      <c r="LM3" s="674"/>
      <c r="LN3" s="674"/>
      <c r="LO3" s="674"/>
      <c r="LP3" s="674"/>
      <c r="LQ3" s="674"/>
      <c r="LR3" s="674"/>
      <c r="LS3" s="674"/>
      <c r="LT3" s="674"/>
      <c r="LU3" s="674"/>
      <c r="LV3" s="674"/>
      <c r="LW3" s="674"/>
      <c r="LX3" s="674"/>
      <c r="LY3" s="674"/>
      <c r="LZ3" s="674"/>
      <c r="MA3" s="674"/>
      <c r="MB3" s="674"/>
      <c r="MC3" s="674"/>
      <c r="MD3" s="674"/>
      <c r="ME3" s="674"/>
      <c r="MF3" s="674"/>
      <c r="MG3" s="674"/>
      <c r="MH3" s="674"/>
      <c r="MI3" s="674"/>
      <c r="MJ3" s="674"/>
      <c r="MK3" s="674"/>
      <c r="ML3" s="675"/>
      <c r="MM3" s="671" t="s">
        <v>463</v>
      </c>
      <c r="MN3" s="672"/>
      <c r="MO3" s="672"/>
      <c r="MP3" s="672"/>
      <c r="MQ3" s="672"/>
      <c r="MR3" s="672"/>
      <c r="MS3" s="672"/>
      <c r="MT3" s="672"/>
      <c r="MU3" s="672"/>
      <c r="MV3" s="672"/>
      <c r="MW3" s="672"/>
      <c r="MX3" s="672"/>
      <c r="MY3" s="672"/>
      <c r="MZ3" s="672"/>
      <c r="NA3" s="672"/>
      <c r="NB3" s="672"/>
      <c r="NC3" s="672"/>
      <c r="ND3" s="672"/>
      <c r="NE3" s="672"/>
      <c r="NF3" s="672"/>
      <c r="NG3" s="672"/>
      <c r="NH3" s="672"/>
      <c r="NI3" s="672"/>
      <c r="NJ3" s="672"/>
      <c r="NK3" s="672"/>
      <c r="NL3" s="672"/>
      <c r="NM3" s="672"/>
      <c r="NN3" s="672"/>
      <c r="NO3" s="672"/>
      <c r="NP3" s="672"/>
      <c r="NQ3" s="672"/>
      <c r="NR3" s="672"/>
      <c r="NS3" s="672"/>
      <c r="NT3" s="672"/>
      <c r="NU3" s="672"/>
      <c r="NV3" s="672"/>
      <c r="NW3" s="672"/>
      <c r="NX3" s="672"/>
      <c r="NY3" s="672"/>
      <c r="NZ3" s="672"/>
      <c r="OA3" s="672"/>
      <c r="OB3" s="672"/>
      <c r="OC3" s="672"/>
      <c r="OD3" s="672"/>
      <c r="OE3" s="672"/>
      <c r="OF3" s="672"/>
      <c r="OG3" s="672"/>
      <c r="OH3" s="672"/>
      <c r="OI3" s="672"/>
      <c r="OJ3" s="672"/>
      <c r="OK3" s="672"/>
      <c r="OL3" s="672"/>
      <c r="OM3" s="672"/>
      <c r="ON3" s="672"/>
      <c r="OO3" s="672"/>
      <c r="OP3" s="672"/>
      <c r="OQ3" s="672"/>
      <c r="OR3" s="672"/>
      <c r="OS3" s="698"/>
      <c r="OT3" s="673" t="s">
        <v>991</v>
      </c>
      <c r="OU3" s="674"/>
      <c r="OV3" s="674"/>
      <c r="OW3" s="674"/>
      <c r="OX3" s="674"/>
      <c r="OY3" s="701" t="s">
        <v>251</v>
      </c>
      <c r="OZ3" s="683" t="s">
        <v>245</v>
      </c>
      <c r="PA3" s="686" t="s">
        <v>246</v>
      </c>
      <c r="PB3" s="689" t="s">
        <v>247</v>
      </c>
      <c r="PC3" s="680" t="s">
        <v>248</v>
      </c>
      <c r="PD3" s="699" t="s">
        <v>249</v>
      </c>
    </row>
    <row r="4" spans="1:420" s="9" customFormat="1" ht="89.5" customHeight="1" x14ac:dyDescent="0.35">
      <c r="B4" s="677"/>
      <c r="C4" s="684"/>
      <c r="D4" s="687"/>
      <c r="E4" s="690"/>
      <c r="F4" s="12"/>
      <c r="G4" s="12"/>
      <c r="H4" s="681"/>
      <c r="I4" s="679"/>
      <c r="J4" s="692" t="s">
        <v>208</v>
      </c>
      <c r="K4" s="694" t="s">
        <v>70</v>
      </c>
      <c r="L4" s="696" t="s">
        <v>210</v>
      </c>
      <c r="M4" s="697"/>
      <c r="N4" s="587" t="str">
        <f>'Rumpun Ilmu-EDIT'!C5</f>
        <v>Filsafat Pancasila</v>
      </c>
      <c r="O4" s="341" t="str">
        <f>'Rumpun Ilmu-EDIT'!C6</f>
        <v>Kewarganegaraan</v>
      </c>
      <c r="P4" s="341" t="str">
        <f>'Rumpun Ilmu-EDIT'!C7</f>
        <v xml:space="preserve">Demokrasi  konstitusional </v>
      </c>
      <c r="Q4" s="341" t="str">
        <f>'Rumpun Ilmu-EDIT'!C8</f>
        <v>Civic Responsibility</v>
      </c>
      <c r="R4" s="341" t="str">
        <f>'Rumpun Ilmu-EDIT'!C9</f>
        <v>Anti Korupsi</v>
      </c>
      <c r="S4" s="341" t="str">
        <f>'Rumpun Ilmu-EDIT'!C10</f>
        <v>Hak Asasi Manusia</v>
      </c>
      <c r="T4" s="587" t="str">
        <f>'Rumpun Ilmu-EDIT'!C11</f>
        <v>Membaca</v>
      </c>
      <c r="U4" s="341" t="str">
        <f>'Rumpun Ilmu-EDIT'!C12</f>
        <v>Kaidah Bahasa</v>
      </c>
      <c r="V4" s="341" t="str">
        <f>'Rumpun Ilmu-EDIT'!C13</f>
        <v>Presentasi</v>
      </c>
      <c r="W4" s="341" t="str">
        <f>'Rumpun Ilmu-EDIT'!C14</f>
        <v>Menulis</v>
      </c>
      <c r="X4" s="341" t="str">
        <f>'Rumpun Ilmu-EDIT'!C15</f>
        <v>Presentasi</v>
      </c>
      <c r="Y4" s="587" t="str">
        <f>'Rumpun Ilmu-EDIT'!C16</f>
        <v xml:space="preserve">Menyimak </v>
      </c>
      <c r="Z4" s="341" t="str">
        <f>'Rumpun Ilmu-EDIT'!C17</f>
        <v xml:space="preserve">Membaca </v>
      </c>
      <c r="AA4" s="341" t="str">
        <f>'Rumpun Ilmu-EDIT'!C18</f>
        <v>Berbicara</v>
      </c>
      <c r="AB4" s="341" t="str">
        <f>'Rumpun Ilmu-EDIT'!C19</f>
        <v>Menulis</v>
      </c>
      <c r="AC4" s="341" t="str">
        <f>'Rumpun Ilmu-EDIT'!C20</f>
        <v>Kaidah Bahasa</v>
      </c>
      <c r="AD4" s="587" t="str">
        <f>'Rumpun Ilmu-EDIT'!C21</f>
        <v>Epistimologi</v>
      </c>
      <c r="AE4" s="341" t="str">
        <f>'Rumpun Ilmu-EDIT'!C22</f>
        <v>Aksiologi</v>
      </c>
      <c r="AF4" s="341" t="str">
        <f>'Rumpun Ilmu-EDIT'!C23</f>
        <v>Ontologi</v>
      </c>
      <c r="AG4" s="341">
        <f>'Rumpun Ilmu-EDIT'!C24</f>
        <v>0</v>
      </c>
      <c r="AH4" s="341">
        <f>'Rumpun Ilmu-EDIT'!C25</f>
        <v>0</v>
      </c>
      <c r="AI4" s="587" t="str">
        <f>'Rumpun Ilmu-EDIT'!C26</f>
        <v>Falsafah Ulum Islamiyah</v>
      </c>
      <c r="AJ4" s="341">
        <f>'Rumpun Ilmu-EDIT'!C27</f>
        <v>0</v>
      </c>
      <c r="AK4" s="341">
        <f>'Rumpun Ilmu-EDIT'!C28</f>
        <v>0</v>
      </c>
      <c r="AL4" s="341">
        <f>'Rumpun Ilmu-EDIT'!C29</f>
        <v>0</v>
      </c>
      <c r="AM4" s="341">
        <f>'Rumpun Ilmu-EDIT'!C30</f>
        <v>0</v>
      </c>
      <c r="AN4" s="341">
        <f>'Rumpun Ilmu-EDIT'!C31</f>
        <v>0</v>
      </c>
      <c r="AO4" s="341">
        <f>'Rumpun Ilmu-EDIT'!C32</f>
        <v>0</v>
      </c>
      <c r="AP4" s="587" t="str">
        <f>'Rumpun Ilmu-EDIT'!C33</f>
        <v>Ilmu al Qur'an</v>
      </c>
      <c r="AQ4" s="341" t="str">
        <f>'Rumpun Ilmu-EDIT'!C34</f>
        <v>Asbab al Nuzul</v>
      </c>
      <c r="AR4" s="341" t="str">
        <f>'Rumpun Ilmu-EDIT'!C35</f>
        <v>Kodifikasi al Qur'an</v>
      </c>
      <c r="AS4" s="341" t="str">
        <f>'Rumpun Ilmu-EDIT'!C36</f>
        <v>al Ayat al Mutasyabihat</v>
      </c>
      <c r="AT4" s="341" t="str">
        <f>'Rumpun Ilmu-EDIT'!C37</f>
        <v>Nasakh Manshukh</v>
      </c>
      <c r="AU4" s="341" t="str">
        <f>'Rumpun Ilmu-EDIT'!C38</f>
        <v>Qiro'atu al Sab'ah</v>
      </c>
      <c r="AV4" s="341" t="str">
        <f>'Rumpun Ilmu-EDIT'!C39</f>
        <v>Membaca dan Hafalan Juz 30</v>
      </c>
      <c r="AW4" s="587" t="str">
        <f>'Rumpun Ilmu-EDIT'!C40</f>
        <v>Ilmu Hadits</v>
      </c>
      <c r="AX4" s="341" t="str">
        <f>'Rumpun Ilmu-EDIT'!C41</f>
        <v>Asbabul Wurud</v>
      </c>
      <c r="AY4" s="341" t="str">
        <f>'Rumpun Ilmu-EDIT'!C42</f>
        <v>Studi sanad hadits</v>
      </c>
      <c r="AZ4" s="341" t="str">
        <f>'Rumpun Ilmu-EDIT'!C43</f>
        <v>Studi Matan Hadits</v>
      </c>
      <c r="BA4" s="341" t="str">
        <f>'Rumpun Ilmu-EDIT'!C44</f>
        <v>Takhriju al Hadits</v>
      </c>
      <c r="BB4" s="341" t="str">
        <f>'Rumpun Ilmu-EDIT'!C45</f>
        <v>Jarh wa Ta'dil</v>
      </c>
      <c r="BC4" s="341" t="str">
        <f>'Rumpun Ilmu-EDIT'!C46</f>
        <v>Hafalan Hadits</v>
      </c>
      <c r="BD4" s="587" t="str">
        <f>'Rumpun Ilmu-EDIT'!C47</f>
        <v>Ilmu Kalam</v>
      </c>
      <c r="BE4" s="341">
        <f>'Rumpun Ilmu-EDIT'!C48</f>
        <v>0</v>
      </c>
      <c r="BF4" s="341">
        <f>'Rumpun Ilmu-EDIT'!C49</f>
        <v>0</v>
      </c>
      <c r="BG4" s="341">
        <f>'Rumpun Ilmu-EDIT'!C50</f>
        <v>0</v>
      </c>
      <c r="BH4" s="341">
        <f>'Rumpun Ilmu-EDIT'!C51</f>
        <v>0</v>
      </c>
      <c r="BI4" s="341">
        <f>'Rumpun Ilmu-EDIT'!C52</f>
        <v>0</v>
      </c>
      <c r="BJ4" s="341">
        <f>'Rumpun Ilmu-EDIT'!C53</f>
        <v>0</v>
      </c>
      <c r="BK4" s="587" t="str">
        <f>'Rumpun Ilmu-EDIT'!C54</f>
        <v>Ilmu Fiqih</v>
      </c>
      <c r="BL4" s="341" t="str">
        <f>'Rumpun Ilmu-EDIT'!C55</f>
        <v>Ushul Fikih*</v>
      </c>
      <c r="BM4" s="341" t="str">
        <f>'Rumpun Ilmu-EDIT'!C56</f>
        <v>Ilmu Fikih</v>
      </c>
      <c r="BN4" s="341" t="str">
        <f>'Rumpun Ilmu-EDIT'!C57</f>
        <v>Fikih Praktik</v>
      </c>
      <c r="BO4" s="341" t="str">
        <f>'Rumpun Ilmu-EDIT'!C58</f>
        <v>Qowaidul Fiqhiyah</v>
      </c>
      <c r="BP4" s="341" t="str">
        <f>'Rumpun Ilmu-EDIT'!C59</f>
        <v>Hikmatu al Tasyri'</v>
      </c>
      <c r="BQ4" s="587" t="str">
        <f>'Rumpun Ilmu-EDIT'!C60</f>
        <v xml:space="preserve">Aqidah </v>
      </c>
      <c r="BR4" s="341" t="str">
        <f>'Rumpun Ilmu-EDIT'!C61</f>
        <v xml:space="preserve">Akhlak </v>
      </c>
      <c r="BS4" s="341" t="str">
        <f>'Rumpun Ilmu-EDIT'!C62</f>
        <v>Tasawuf</v>
      </c>
      <c r="BT4" s="341" t="str">
        <f>'Rumpun Ilmu-EDIT'!C63</f>
        <v>Tokoh -tokoh tasawuf</v>
      </c>
      <c r="BU4" s="341">
        <f>'Rumpun Ilmu-EDIT'!C64</f>
        <v>0</v>
      </c>
      <c r="BV4" s="341">
        <f>'Rumpun Ilmu-EDIT'!C65</f>
        <v>0</v>
      </c>
      <c r="BW4" s="341">
        <f>'Rumpun Ilmu-EDIT'!C66</f>
        <v>0</v>
      </c>
      <c r="BX4" s="587" t="str">
        <f>'Rumpun Ilmu-EDIT'!C67</f>
        <v>Sosioantropologi Agama</v>
      </c>
      <c r="BY4" s="341">
        <f>'Rumpun Ilmu-EDIT'!C68</f>
        <v>0</v>
      </c>
      <c r="BZ4" s="341">
        <f>'Rumpun Ilmu-EDIT'!C69</f>
        <v>0</v>
      </c>
      <c r="CA4" s="341">
        <f>'Rumpun Ilmu-EDIT'!C70</f>
        <v>0</v>
      </c>
      <c r="CB4" s="341">
        <f>'Rumpun Ilmu-EDIT'!C71</f>
        <v>0</v>
      </c>
      <c r="CC4" s="341">
        <f>'Rumpun Ilmu-EDIT'!C72</f>
        <v>0</v>
      </c>
      <c r="CD4" s="341">
        <f>'Rumpun Ilmu-EDIT'!C73</f>
        <v>0</v>
      </c>
      <c r="CE4" s="341">
        <f>'Rumpun Ilmu-EDIT'!C74</f>
        <v>0</v>
      </c>
      <c r="CF4" s="341">
        <f>'Rumpun Ilmu-EDIT'!C75</f>
        <v>0</v>
      </c>
      <c r="CG4" s="587" t="str">
        <f>'Rumpun Ilmu-EDIT'!C76</f>
        <v>Islam Klasik</v>
      </c>
      <c r="CH4" s="341" t="str">
        <f>'Rumpun Ilmu-EDIT'!C77</f>
        <v>Islam Pertengahan</v>
      </c>
      <c r="CI4" s="341" t="str">
        <f>'Rumpun Ilmu-EDIT'!C78</f>
        <v>Islam Modern</v>
      </c>
      <c r="CJ4" s="341" t="str">
        <f>'Rumpun Ilmu-EDIT'!C79</f>
        <v>Sejarah pesantren</v>
      </c>
      <c r="CK4" s="341" t="str">
        <f>'Rumpun Ilmu-EDIT'!C80</f>
        <v>Kajian tokoh nusantrara</v>
      </c>
      <c r="CL4" s="341" t="str">
        <f>'Rumpun Ilmu-EDIT'!C81</f>
        <v>Karya tokoh nusantara</v>
      </c>
      <c r="CM4" s="341" t="str">
        <f>'Rumpun Ilmu-EDIT'!C82</f>
        <v>Ulama Nusantara</v>
      </c>
      <c r="CN4" s="341" t="str">
        <f>'Rumpun Ilmu-EDIT'!C83</f>
        <v>Perbedaan Ulama Nusantara klasik dan modern</v>
      </c>
      <c r="CO4" s="341" t="str">
        <f>'Rumpun Ilmu-EDIT'!C84</f>
        <v xml:space="preserve">Presentasi </v>
      </c>
      <c r="CP4" s="341">
        <f>'Rumpun Ilmu-EDIT'!C85</f>
        <v>0</v>
      </c>
      <c r="CQ4" s="341">
        <f>'Rumpun Ilmu-EDIT'!C86</f>
        <v>0</v>
      </c>
      <c r="CR4" s="341">
        <f>'Rumpun Ilmu-EDIT'!C87</f>
        <v>0</v>
      </c>
      <c r="CS4" s="587" t="str">
        <f>'Rumpun Ilmu-EDIT'!C88</f>
        <v>Komunikasi masyarakat</v>
      </c>
      <c r="CT4" s="341" t="str">
        <f>'Rumpun Ilmu-EDIT'!C89</f>
        <v>Pemberdayaan Masyarakat</v>
      </c>
      <c r="CU4" s="341" t="str">
        <f>'Rumpun Ilmu-EDIT'!C90</f>
        <v>Penelitian Tranformatif</v>
      </c>
      <c r="CV4" s="341" t="str">
        <f>'Rumpun Ilmu-EDIT'!C91</f>
        <v>Teori Konflik</v>
      </c>
      <c r="CW4" s="341" t="str">
        <f>'Rumpun Ilmu-EDIT'!C92</f>
        <v>Analisis Sosial</v>
      </c>
      <c r="CX4" s="341" t="str">
        <f>'Rumpun Ilmu-EDIT'!C93</f>
        <v>Pemetaan program kerja</v>
      </c>
      <c r="CY4" s="341" t="str">
        <f>'Rumpun Ilmu-EDIT'!C94</f>
        <v>Penerapan program kerja</v>
      </c>
      <c r="CZ4" s="587" t="str">
        <f>'Rumpun Ilmu-EDIT'!C95</f>
        <v>Metodologi Penelitian Bahasa</v>
      </c>
      <c r="DA4" s="341" t="str">
        <f>'Rumpun Ilmu-EDIT'!C96</f>
        <v>Populasi dan sampel</v>
      </c>
      <c r="DB4" s="341" t="str">
        <f>'Rumpun Ilmu-EDIT'!C97</f>
        <v>Kualitatif</v>
      </c>
      <c r="DC4" s="341" t="str">
        <f>'Rumpun Ilmu-EDIT'!C98</f>
        <v>Kuantitatif</v>
      </c>
      <c r="DD4" s="341" t="str">
        <f>'Rumpun Ilmu-EDIT'!C99</f>
        <v>Pustaka</v>
      </c>
      <c r="DE4" s="341" t="str">
        <f>'Rumpun Ilmu-EDIT'!C100</f>
        <v>PTK (Penelitian Tindakan Kelas)</v>
      </c>
      <c r="DF4" s="341" t="str">
        <f>'Rumpun Ilmu-EDIT'!C101</f>
        <v>R&amp;D</v>
      </c>
      <c r="DG4" s="341" t="str">
        <f>'Rumpun Ilmu-EDIT'!C102</f>
        <v>Survey</v>
      </c>
      <c r="DH4" s="341" t="str">
        <f>'Rumpun Ilmu-EDIT'!C103</f>
        <v>Proposal Penelitian</v>
      </c>
      <c r="DI4" s="341">
        <f>'Rumpun Ilmu-EDIT'!C104</f>
        <v>0</v>
      </c>
      <c r="DJ4" s="587" t="str">
        <f>'Rumpun Ilmu-EDIT'!C105</f>
        <v>Kaidah Penulisan</v>
      </c>
      <c r="DK4" s="341" t="str">
        <f>'Rumpun Ilmu-EDIT'!C106</f>
        <v>Pembelajaran BA</v>
      </c>
      <c r="DL4" s="341" t="str">
        <f>'Rumpun Ilmu-EDIT'!C107</f>
        <v>Studi tokoh</v>
      </c>
      <c r="DM4" s="341" t="str">
        <f>'Rumpun Ilmu-EDIT'!C108</f>
        <v>Analisis konten Bahasa Arab</v>
      </c>
      <c r="DN4" s="341" t="str">
        <f>'Rumpun Ilmu-EDIT'!C109</f>
        <v>Evaluasi Pembelajaran BA</v>
      </c>
      <c r="DO4" s="341" t="str">
        <f>'Rumpun Ilmu-EDIT'!C110</f>
        <v>Isu kontemporer Pend. BA</v>
      </c>
      <c r="DP4" s="341" t="str">
        <f>'Rumpun Ilmu-EDIT'!C111</f>
        <v>Studi Kasus</v>
      </c>
      <c r="DQ4" s="341" t="str">
        <f>'Rumpun Ilmu-EDIT'!C112</f>
        <v>Eksperimen</v>
      </c>
      <c r="DR4" s="587" t="str">
        <f>'Rumpun Ilmu-EDIT'!C113</f>
        <v>Istima' al Nash</v>
      </c>
      <c r="DS4" s="341" t="str">
        <f>'Rumpun Ilmu-EDIT'!C114</f>
        <v>Istima' al Aflam</v>
      </c>
      <c r="DT4" s="341" t="str">
        <f>'Rumpun Ilmu-EDIT'!C115</f>
        <v>Istima' al Akhbar</v>
      </c>
      <c r="DU4" s="341" t="str">
        <f>'Rumpun Ilmu-EDIT'!C116</f>
        <v>Istima' al Ughniyah</v>
      </c>
      <c r="DV4" s="341" t="str">
        <f>'Rumpun Ilmu-EDIT'!C117</f>
        <v>Latihan lisan dan tulisan  istima'</v>
      </c>
      <c r="DW4" s="587" t="str">
        <f>'Rumpun Ilmu-EDIT'!C118</f>
        <v>Konsep dasar keterampilan berbicara</v>
      </c>
      <c r="DX4" s="341" t="str">
        <f>'Rumpun Ilmu-EDIT'!C119</f>
        <v>Asaalib wa Ta'biraats</v>
      </c>
      <c r="DY4" s="341" t="str">
        <f>'Rumpun Ilmu-EDIT'!C120</f>
        <v>Tazwidul al Mufrodaat</v>
      </c>
      <c r="DZ4" s="341" t="str">
        <f>'Rumpun Ilmu-EDIT'!C121</f>
        <v>Tathbiq al Hiwar</v>
      </c>
      <c r="EA4" s="341" t="str">
        <f>'Rumpun Ilmu-EDIT'!C122</f>
        <v>Konsep dasar Debat Ilmiah</v>
      </c>
      <c r="EB4" s="341" t="str">
        <f>'Rumpun Ilmu-EDIT'!C123</f>
        <v>Langkah-langkah Debat model British dan Asia</v>
      </c>
      <c r="EC4" s="341">
        <f>'Rumpun Ilmu-EDIT'!C124</f>
        <v>0</v>
      </c>
      <c r="ED4" s="341">
        <f>'Rumpun Ilmu-EDIT'!C125</f>
        <v>0</v>
      </c>
      <c r="EE4" s="341">
        <f>'Rumpun Ilmu-EDIT'!C126</f>
        <v>0</v>
      </c>
      <c r="EF4" s="341">
        <f>'Rumpun Ilmu-EDIT'!C127</f>
        <v>0</v>
      </c>
      <c r="EG4" s="587" t="str">
        <f>'Rumpun Ilmu-EDIT'!C128</f>
        <v xml:space="preserve">Teori Drama </v>
      </c>
      <c r="EH4" s="341" t="str">
        <f>'Rumpun Ilmu-EDIT'!C129</f>
        <v>Unsur-unsur Drama</v>
      </c>
      <c r="EI4" s="341" t="str">
        <f>'Rumpun Ilmu-EDIT'!C130</f>
        <v>Latihan membuat naskah tek drama</v>
      </c>
      <c r="EJ4" s="341">
        <f>'Rumpun Ilmu-EDIT'!C131</f>
        <v>0</v>
      </c>
      <c r="EK4" s="341">
        <f>'Rumpun Ilmu-EDIT'!C132</f>
        <v>0</v>
      </c>
      <c r="EL4" s="341">
        <f>'Rumpun Ilmu-EDIT'!C133</f>
        <v>0</v>
      </c>
      <c r="EM4" s="341">
        <f>'Rumpun Ilmu-EDIT'!C134</f>
        <v>0</v>
      </c>
      <c r="EN4" s="587" t="str">
        <f>'Rumpun Ilmu-EDIT'!C135</f>
        <v>Qowaidu al Khath wa al Imla'</v>
      </c>
      <c r="EO4" s="341" t="str">
        <f>'Rumpun Ilmu-EDIT'!C136</f>
        <v>Kitabatu al Hamzah</v>
      </c>
      <c r="EP4" s="341" t="str">
        <f>'Rumpun Ilmu-EDIT'!C137</f>
        <v>Alamaatu al Tarqim</v>
      </c>
      <c r="EQ4" s="341" t="str">
        <f>'Rumpun Ilmu-EDIT'!C138</f>
        <v>al Ahruf al Washlah wa al Munqoti'ah</v>
      </c>
      <c r="ER4" s="341">
        <f>'Rumpun Ilmu-EDIT'!C139</f>
        <v>0</v>
      </c>
      <c r="ES4" s="587" t="str">
        <f>'Rumpun Ilmu-EDIT'!C140</f>
        <v>Muqaddimah Ila al Kitabah</v>
      </c>
      <c r="ET4" s="341" t="str">
        <f>'Rumpun Ilmu-EDIT'!C141</f>
        <v>Kitabatu al Jumlah</v>
      </c>
      <c r="EU4" s="341" t="str">
        <f>'Rumpun Ilmu-EDIT'!C142</f>
        <v>Kitabatu al Faqroh</v>
      </c>
      <c r="EV4" s="341" t="str">
        <f>'Rumpun Ilmu-EDIT'!C143</f>
        <v>Insya' al Muwajjah</v>
      </c>
      <c r="EW4" s="341" t="str">
        <f>'Rumpun Ilmu-EDIT'!C144</f>
        <v>Insya' Al Hur</v>
      </c>
      <c r="EX4" s="341" t="str">
        <f>'Rumpun Ilmu-EDIT'!C145</f>
        <v>Kitabatu al Ilmiyah</v>
      </c>
      <c r="EY4" s="341">
        <f>'Rumpun Ilmu-EDIT'!C146</f>
        <v>0</v>
      </c>
      <c r="EZ4" s="341">
        <f>'Rumpun Ilmu-EDIT'!C147</f>
        <v>0</v>
      </c>
      <c r="FA4" s="341">
        <f>'Rumpun Ilmu-EDIT'!C148</f>
        <v>0</v>
      </c>
      <c r="FB4" s="341">
        <f>'Rumpun Ilmu-EDIT'!C149</f>
        <v>0</v>
      </c>
      <c r="FC4" s="341">
        <f>'Rumpun Ilmu-EDIT'!C150</f>
        <v>0</v>
      </c>
      <c r="FD4" s="341">
        <f>'Rumpun Ilmu-EDIT'!C151</f>
        <v>0</v>
      </c>
      <c r="FE4" s="587" t="str">
        <f>'Rumpun Ilmu-EDIT'!C152</f>
        <v>Konsep dasar Maharah Qiro'ah</v>
      </c>
      <c r="FF4" s="341" t="str">
        <f>'Rumpun Ilmu-EDIT'!C153</f>
        <v>Qira'atu al Akhbar wa al Jaroid</v>
      </c>
      <c r="FG4" s="341" t="str">
        <f>'Rumpun Ilmu-EDIT'!C154</f>
        <v>Qira'atu al Kutubi al Turats</v>
      </c>
      <c r="FH4" s="341">
        <f>'Rumpun Ilmu-EDIT'!C155</f>
        <v>0</v>
      </c>
      <c r="FI4" s="341">
        <f>'Rumpun Ilmu-EDIT'!C156</f>
        <v>0</v>
      </c>
      <c r="FJ4" s="341">
        <f>'Rumpun Ilmu-EDIT'!C157</f>
        <v>0</v>
      </c>
      <c r="FK4" s="341">
        <f>'Rumpun Ilmu-EDIT'!C158</f>
        <v>0</v>
      </c>
      <c r="FL4" s="341">
        <f>'Rumpun Ilmu-EDIT'!C159</f>
        <v>0</v>
      </c>
      <c r="FM4" s="341">
        <f>'Rumpun Ilmu-EDIT'!C160</f>
        <v>0</v>
      </c>
      <c r="FN4" s="341">
        <f>'Rumpun Ilmu-EDIT'!C161</f>
        <v>0</v>
      </c>
      <c r="FO4" s="341">
        <f>'Rumpun Ilmu-EDIT'!C162</f>
        <v>0</v>
      </c>
      <c r="FP4" s="587" t="str">
        <f>'Rumpun Ilmu-EDIT'!C163</f>
        <v>Nadhariyah al Tarjamah</v>
      </c>
      <c r="FQ4" s="341">
        <f>'Rumpun Ilmu-EDIT'!C164</f>
        <v>0</v>
      </c>
      <c r="FR4" s="341">
        <f>'Rumpun Ilmu-EDIT'!C165</f>
        <v>0</v>
      </c>
      <c r="FS4" s="341">
        <f>'Rumpun Ilmu-EDIT'!C166</f>
        <v>0</v>
      </c>
      <c r="FT4" s="341">
        <f>'Rumpun Ilmu-EDIT'!C167</f>
        <v>0</v>
      </c>
      <c r="FU4" s="341">
        <f>'Rumpun Ilmu-EDIT'!C168</f>
        <v>0</v>
      </c>
      <c r="FV4" s="587" t="str">
        <f>'Rumpun Ilmu-EDIT'!C169</f>
        <v>Tarjamah al Tatbiqiyah</v>
      </c>
      <c r="FW4" s="341">
        <f>'Rumpun Ilmu-EDIT'!C170</f>
        <v>0</v>
      </c>
      <c r="FX4" s="341">
        <f>'Rumpun Ilmu-EDIT'!C171</f>
        <v>0</v>
      </c>
      <c r="FY4" s="341">
        <f>'Rumpun Ilmu-EDIT'!C172</f>
        <v>0</v>
      </c>
      <c r="FZ4" s="341">
        <f>'Rumpun Ilmu-EDIT'!C173</f>
        <v>0</v>
      </c>
      <c r="GA4" s="341">
        <f>'Rumpun Ilmu-EDIT'!C174</f>
        <v>0</v>
      </c>
      <c r="GB4" s="587" t="str">
        <f>'Rumpun Ilmu-EDIT'!C175</f>
        <v>Tarjamah Arab-Indonesia</v>
      </c>
      <c r="GC4" s="341">
        <f>'Rumpun Ilmu-EDIT'!C176</f>
        <v>0</v>
      </c>
      <c r="GD4" s="341">
        <f>'Rumpun Ilmu-EDIT'!C177</f>
        <v>0</v>
      </c>
      <c r="GE4" s="341">
        <f>'Rumpun Ilmu-EDIT'!C178</f>
        <v>0</v>
      </c>
      <c r="GF4" s="341">
        <f>'Rumpun Ilmu-EDIT'!C179</f>
        <v>0</v>
      </c>
      <c r="GG4" s="587" t="str">
        <f>'Rumpun Ilmu-EDIT'!C180</f>
        <v>Tarjamah Indonesia-Arab</v>
      </c>
      <c r="GH4" s="341">
        <f>'Rumpun Ilmu-EDIT'!C181</f>
        <v>0</v>
      </c>
      <c r="GI4" s="341">
        <f>'Rumpun Ilmu-EDIT'!C182</f>
        <v>0</v>
      </c>
      <c r="GJ4" s="341">
        <f>'Rumpun Ilmu-EDIT'!C183</f>
        <v>0</v>
      </c>
      <c r="GK4" s="341">
        <f>'Rumpun Ilmu-EDIT'!C184</f>
        <v>0</v>
      </c>
      <c r="GL4" s="587" t="str">
        <f>'Rumpun Ilmu-EDIT'!C185</f>
        <v>Naqd al Tarjamah</v>
      </c>
      <c r="GM4" s="341">
        <f>'Rumpun Ilmu-EDIT'!C186</f>
        <v>0</v>
      </c>
      <c r="GN4" s="341">
        <f>'Rumpun Ilmu-EDIT'!C187</f>
        <v>0</v>
      </c>
      <c r="GO4" s="341">
        <f>'Rumpun Ilmu-EDIT'!C188</f>
        <v>0</v>
      </c>
      <c r="GP4" s="587" t="str">
        <f>'Rumpun Ilmu-EDIT'!C189</f>
        <v>Jenis Kalimat</v>
      </c>
      <c r="GQ4" s="341" t="str">
        <f>'Rumpun Ilmu-EDIT'!C190</f>
        <v>Rofa'</v>
      </c>
      <c r="GR4" s="341" t="str">
        <f>'Rumpun Ilmu-EDIT'!C191</f>
        <v>Nashab</v>
      </c>
      <c r="GS4" s="341" t="str">
        <f>'Rumpun Ilmu-EDIT'!C192</f>
        <v>Khofadh</v>
      </c>
      <c r="GT4" s="341" t="str">
        <f>'Rumpun Ilmu-EDIT'!C193</f>
        <v>Jazem</v>
      </c>
      <c r="GU4" s="341" t="str">
        <f>'Rumpun Ilmu-EDIT'!C194</f>
        <v>Latihan Meng I'rab</v>
      </c>
      <c r="GV4" s="341" t="str">
        <f>'Rumpun Ilmu-EDIT'!C195</f>
        <v>Latihan dalam Kalam dan Kitabah</v>
      </c>
      <c r="GW4" s="341">
        <f>'Rumpun Ilmu-EDIT'!C196</f>
        <v>0</v>
      </c>
      <c r="GX4" s="341">
        <f>'Rumpun Ilmu-EDIT'!C197</f>
        <v>0</v>
      </c>
      <c r="GY4" s="341">
        <f>'Rumpun Ilmu-EDIT'!C198</f>
        <v>0</v>
      </c>
      <c r="GZ4" s="587" t="str">
        <f>'Rumpun Ilmu-EDIT'!C199</f>
        <v>Tashrif Ishtilahiy</v>
      </c>
      <c r="HA4" s="341" t="str">
        <f>'Rumpun Ilmu-EDIT'!C200</f>
        <v>Tashrif Lughawiy</v>
      </c>
      <c r="HB4" s="341" t="str">
        <f>'Rumpun Ilmu-EDIT'!C201</f>
        <v>Jenis Bina'</v>
      </c>
      <c r="HC4" s="341" t="str">
        <f>'Rumpun Ilmu-EDIT'!C202</f>
        <v>I'lal</v>
      </c>
      <c r="HD4" s="341" t="str">
        <f>'Rumpun Ilmu-EDIT'!C203</f>
        <v>Analisis bunyatu al kalimah</v>
      </c>
      <c r="HE4" s="341">
        <f>'Rumpun Ilmu-EDIT'!C204</f>
        <v>0</v>
      </c>
      <c r="HF4" s="341">
        <f>'Rumpun Ilmu-EDIT'!C205</f>
        <v>0</v>
      </c>
      <c r="HG4" s="341">
        <f>'Rumpun Ilmu-EDIT'!C206</f>
        <v>0</v>
      </c>
      <c r="HH4" s="341">
        <f>'Rumpun Ilmu-EDIT'!C207</f>
        <v>0</v>
      </c>
      <c r="HI4" s="341">
        <f>'Rumpun Ilmu-EDIT'!C208</f>
        <v>0</v>
      </c>
      <c r="HJ4" s="587" t="str">
        <f>'Rumpun Ilmu-EDIT'!C209</f>
        <v>Ilmu Lughah al-'Arabi (Linguistik Arab)</v>
      </c>
      <c r="HK4" s="341">
        <f>'Rumpun Ilmu-EDIT'!C210</f>
        <v>0</v>
      </c>
      <c r="HL4" s="341">
        <f>'Rumpun Ilmu-EDIT'!C211</f>
        <v>0</v>
      </c>
      <c r="HM4" s="341">
        <f>'Rumpun Ilmu-EDIT'!C212</f>
        <v>0</v>
      </c>
      <c r="HN4" s="341">
        <f>'Rumpun Ilmu-EDIT'!C213</f>
        <v>0</v>
      </c>
      <c r="HO4" s="341">
        <f>'Rumpun Ilmu-EDIT'!C214</f>
        <v>0</v>
      </c>
      <c r="HP4" s="341">
        <f>'Rumpun Ilmu-EDIT'!C215</f>
        <v>0</v>
      </c>
      <c r="HQ4" s="341">
        <f>'Rumpun Ilmu-EDIT'!C216</f>
        <v>0</v>
      </c>
      <c r="HR4" s="341">
        <f>'Rumpun Ilmu-EDIT'!C217</f>
        <v>0</v>
      </c>
      <c r="HS4" s="341">
        <f>'Rumpun Ilmu-EDIT'!C218</f>
        <v>0</v>
      </c>
      <c r="HT4" s="341">
        <f>'Rumpun Ilmu-EDIT'!C219</f>
        <v>0</v>
      </c>
      <c r="HU4" s="341">
        <f>'Rumpun Ilmu-EDIT'!C220</f>
        <v>0</v>
      </c>
      <c r="HV4" s="341">
        <f>'Rumpun Ilmu-EDIT'!C221</f>
        <v>0</v>
      </c>
      <c r="HW4" s="341">
        <f>'Rumpun Ilmu-EDIT'!C222</f>
        <v>0</v>
      </c>
      <c r="HX4" s="341">
        <f>'Rumpun Ilmu-EDIT'!C223</f>
        <v>0</v>
      </c>
      <c r="HY4" s="341">
        <f>'Rumpun Ilmu-EDIT'!C224</f>
        <v>0</v>
      </c>
      <c r="HZ4" s="341">
        <f>'Rumpun Ilmu-EDIT'!C225</f>
        <v>0</v>
      </c>
      <c r="IA4" s="587" t="str">
        <f>'Rumpun Ilmu-EDIT'!C226</f>
        <v xml:space="preserve">Fiqh Lughah dan Kajian Naskah (Filologi) </v>
      </c>
      <c r="IB4" s="341">
        <f>'Rumpun Ilmu-EDIT'!C227</f>
        <v>0</v>
      </c>
      <c r="IC4" s="341">
        <f>'Rumpun Ilmu-EDIT'!C228</f>
        <v>0</v>
      </c>
      <c r="ID4" s="341">
        <f>'Rumpun Ilmu-EDIT'!C229</f>
        <v>0</v>
      </c>
      <c r="IE4" s="341">
        <f>'Rumpun Ilmu-EDIT'!C230</f>
        <v>0</v>
      </c>
      <c r="IF4" s="341">
        <f>'Rumpun Ilmu-EDIT'!C231</f>
        <v>0</v>
      </c>
      <c r="IG4" s="341">
        <f>'Rumpun Ilmu-EDIT'!C232</f>
        <v>0</v>
      </c>
      <c r="IH4" s="341">
        <f>'Rumpun Ilmu-EDIT'!C233</f>
        <v>0</v>
      </c>
      <c r="II4" s="341">
        <f>'Rumpun Ilmu-EDIT'!C234</f>
        <v>0</v>
      </c>
      <c r="IJ4" s="341">
        <f>'Rumpun Ilmu-EDIT'!C235</f>
        <v>0</v>
      </c>
      <c r="IK4" s="587" t="str">
        <f>'Rumpun Ilmu-EDIT'!C236</f>
        <v>Ilmu Ashwat (Fonologi)</v>
      </c>
      <c r="IL4" s="341">
        <f>'Rumpun Ilmu-EDIT'!C237</f>
        <v>0</v>
      </c>
      <c r="IM4" s="341">
        <f>'Rumpun Ilmu-EDIT'!C238</f>
        <v>0</v>
      </c>
      <c r="IN4" s="341">
        <f>'Rumpun Ilmu-EDIT'!C239</f>
        <v>0</v>
      </c>
      <c r="IO4" s="341">
        <f>'Rumpun Ilmu-EDIT'!C240</f>
        <v>0</v>
      </c>
      <c r="IP4" s="341">
        <f>'Rumpun Ilmu-EDIT'!C241</f>
        <v>0</v>
      </c>
      <c r="IQ4" s="341">
        <f>'Rumpun Ilmu-EDIT'!C242</f>
        <v>0</v>
      </c>
      <c r="IR4" s="341">
        <f>'Rumpun Ilmu-EDIT'!C243</f>
        <v>0</v>
      </c>
      <c r="IS4" s="341">
        <f>'Rumpun Ilmu-EDIT'!C244</f>
        <v>0</v>
      </c>
      <c r="IT4" s="587" t="str">
        <f>'Rumpun Ilmu-EDIT'!C245</f>
        <v>Ilmu Dilalah wa al-Ma'ajim</v>
      </c>
      <c r="IU4" s="341">
        <f>'Rumpun Ilmu-EDIT'!C246</f>
        <v>0</v>
      </c>
      <c r="IV4" s="341">
        <f>'Rumpun Ilmu-EDIT'!C247</f>
        <v>0</v>
      </c>
      <c r="IW4" s="341">
        <f>'Rumpun Ilmu-EDIT'!C248</f>
        <v>0</v>
      </c>
      <c r="IX4" s="341">
        <f>'Rumpun Ilmu-EDIT'!C249</f>
        <v>0</v>
      </c>
      <c r="IY4" s="341">
        <f>'Rumpun Ilmu-EDIT'!C250</f>
        <v>0</v>
      </c>
      <c r="IZ4" s="341">
        <f>'Rumpun Ilmu-EDIT'!C251</f>
        <v>0</v>
      </c>
      <c r="JA4" s="341">
        <f>'Rumpun Ilmu-EDIT'!C252</f>
        <v>0</v>
      </c>
      <c r="JB4" s="341">
        <f>'Rumpun Ilmu-EDIT'!C253</f>
        <v>0</v>
      </c>
      <c r="JC4" s="341">
        <f>'Rumpun Ilmu-EDIT'!C254</f>
        <v>0</v>
      </c>
      <c r="JD4" s="587" t="str">
        <f>'Rumpun Ilmu-EDIT'!C255</f>
        <v>Tarikh al-Adab</v>
      </c>
      <c r="JE4" s="341">
        <f>'Rumpun Ilmu-EDIT'!C256</f>
        <v>0</v>
      </c>
      <c r="JF4" s="341">
        <f>'Rumpun Ilmu-EDIT'!C257</f>
        <v>0</v>
      </c>
      <c r="JG4" s="341">
        <f>'Rumpun Ilmu-EDIT'!C258</f>
        <v>0</v>
      </c>
      <c r="JH4" s="341">
        <f>'Rumpun Ilmu-EDIT'!C259</f>
        <v>0</v>
      </c>
      <c r="JI4" s="341">
        <f>'Rumpun Ilmu-EDIT'!C260</f>
        <v>0</v>
      </c>
      <c r="JJ4" s="341">
        <f>'Rumpun Ilmu-EDIT'!C261</f>
        <v>0</v>
      </c>
      <c r="JK4" s="341">
        <f>'Rumpun Ilmu-EDIT'!C262</f>
        <v>0</v>
      </c>
      <c r="JL4" s="341">
        <f>'Rumpun Ilmu-EDIT'!C263</f>
        <v>0</v>
      </c>
      <c r="JM4" s="341">
        <f>'Rumpun Ilmu-EDIT'!C264</f>
        <v>0</v>
      </c>
      <c r="JN4" s="341">
        <f>'Rumpun Ilmu-EDIT'!C265</f>
        <v>0</v>
      </c>
      <c r="JO4" s="341">
        <f>'Rumpun Ilmu-EDIT'!C266</f>
        <v>0</v>
      </c>
      <c r="JP4" s="341">
        <f>'Rumpun Ilmu-EDIT'!C267</f>
        <v>0</v>
      </c>
      <c r="JQ4" s="587" t="str">
        <f>'Rumpun Ilmu-EDIT'!C268</f>
        <v>Nadhariyah al-Adab</v>
      </c>
      <c r="JR4" s="341">
        <f>'Rumpun Ilmu-EDIT'!C269</f>
        <v>0</v>
      </c>
      <c r="JS4" s="341">
        <f>'Rumpun Ilmu-EDIT'!C270</f>
        <v>0</v>
      </c>
      <c r="JT4" s="341">
        <f>'Rumpun Ilmu-EDIT'!C271</f>
        <v>0</v>
      </c>
      <c r="JU4" s="341">
        <f>'Rumpun Ilmu-EDIT'!C272</f>
        <v>0</v>
      </c>
      <c r="JV4" s="341">
        <f>'Rumpun Ilmu-EDIT'!C273</f>
        <v>0</v>
      </c>
      <c r="JW4" s="341">
        <f>'Rumpun Ilmu-EDIT'!C274</f>
        <v>0</v>
      </c>
      <c r="JX4" s="341">
        <f>'Rumpun Ilmu-EDIT'!C275</f>
        <v>0</v>
      </c>
      <c r="JY4" s="587" t="str">
        <f>'Rumpun Ilmu-EDIT'!C276</f>
        <v>Ilmu Balaghah</v>
      </c>
      <c r="JZ4" s="341">
        <f>'Rumpun Ilmu-EDIT'!C277</f>
        <v>0</v>
      </c>
      <c r="KA4" s="341">
        <f>'Rumpun Ilmu-EDIT'!C278</f>
        <v>0</v>
      </c>
      <c r="KB4" s="341">
        <f>'Rumpun Ilmu-EDIT'!C279</f>
        <v>0</v>
      </c>
      <c r="KC4" s="341">
        <f>'Rumpun Ilmu-EDIT'!C280</f>
        <v>0</v>
      </c>
      <c r="KD4" s="341">
        <f>'Rumpun Ilmu-EDIT'!C281</f>
        <v>0</v>
      </c>
      <c r="KE4" s="341">
        <f>'Rumpun Ilmu-EDIT'!C282</f>
        <v>0</v>
      </c>
      <c r="KF4" s="341">
        <f>'Rumpun Ilmu-EDIT'!C283</f>
        <v>0</v>
      </c>
      <c r="KG4" s="341">
        <f>'Rumpun Ilmu-EDIT'!C284</f>
        <v>0</v>
      </c>
      <c r="KH4" s="341">
        <f>'Rumpun Ilmu-EDIT'!C285</f>
        <v>0</v>
      </c>
      <c r="KI4" s="341">
        <f>'Rumpun Ilmu-EDIT'!C286</f>
        <v>0</v>
      </c>
      <c r="KJ4" s="341">
        <f>'Rumpun Ilmu-EDIT'!C287</f>
        <v>0</v>
      </c>
      <c r="KK4" s="587" t="str">
        <f>'Rumpun Ilmu-EDIT'!C288</f>
        <v>Ilmu al 'Arudl wa al Qawafi</v>
      </c>
      <c r="KL4" s="341">
        <f>'Rumpun Ilmu-EDIT'!C289</f>
        <v>0</v>
      </c>
      <c r="KM4" s="341">
        <f>'Rumpun Ilmu-EDIT'!C290</f>
        <v>0</v>
      </c>
      <c r="KN4" s="341">
        <f>'Rumpun Ilmu-EDIT'!C291</f>
        <v>0</v>
      </c>
      <c r="KO4" s="341">
        <f>'Rumpun Ilmu-EDIT'!C292</f>
        <v>0</v>
      </c>
      <c r="KP4" s="341">
        <f>'Rumpun Ilmu-EDIT'!C293</f>
        <v>0</v>
      </c>
      <c r="KQ4" s="341">
        <f>'Rumpun Ilmu-EDIT'!C294</f>
        <v>0</v>
      </c>
      <c r="KR4" s="341">
        <f>'Rumpun Ilmu-EDIT'!C295</f>
        <v>0</v>
      </c>
      <c r="KS4" s="587" t="str">
        <f>'Rumpun Ilmu-EDIT'!C296</f>
        <v>Sosiologi Sastra</v>
      </c>
      <c r="KT4" s="341">
        <f>'Rumpun Ilmu-EDIT'!C297</f>
        <v>0</v>
      </c>
      <c r="KU4" s="341">
        <f>'Rumpun Ilmu-EDIT'!C298</f>
        <v>0</v>
      </c>
      <c r="KV4" s="341">
        <f>'Rumpun Ilmu-EDIT'!C299</f>
        <v>0</v>
      </c>
      <c r="KW4" s="341">
        <f>'Rumpun Ilmu-EDIT'!C300</f>
        <v>0</v>
      </c>
      <c r="KX4" s="341">
        <f>'Rumpun Ilmu-EDIT'!C301</f>
        <v>0</v>
      </c>
      <c r="KY4" s="341">
        <f>'Rumpun Ilmu-EDIT'!C302</f>
        <v>0</v>
      </c>
      <c r="KZ4" s="341">
        <f>'Rumpun Ilmu-EDIT'!C303</f>
        <v>0</v>
      </c>
      <c r="LA4" s="587" t="str">
        <f>'Rumpun Ilmu-EDIT'!C304</f>
        <v>Hermeneutika, Semiotika dan Filsafat Bahasa</v>
      </c>
      <c r="LB4" s="341">
        <f>'Rumpun Ilmu-EDIT'!C305</f>
        <v>0</v>
      </c>
      <c r="LC4" s="341">
        <f>'Rumpun Ilmu-EDIT'!C306</f>
        <v>0</v>
      </c>
      <c r="LD4" s="341">
        <f>'Rumpun Ilmu-EDIT'!C307</f>
        <v>0</v>
      </c>
      <c r="LE4" s="341">
        <f>'Rumpun Ilmu-EDIT'!C308</f>
        <v>0</v>
      </c>
      <c r="LF4" s="341">
        <f>'Rumpun Ilmu-EDIT'!C309</f>
        <v>0</v>
      </c>
      <c r="LG4" s="341">
        <f>'Rumpun Ilmu-EDIT'!C310</f>
        <v>0</v>
      </c>
      <c r="LH4" s="341">
        <f>'Rumpun Ilmu-EDIT'!C311</f>
        <v>0</v>
      </c>
      <c r="LI4" s="341">
        <f>'Rumpun Ilmu-EDIT'!C312</f>
        <v>0</v>
      </c>
      <c r="LJ4" s="341">
        <f>'Rumpun Ilmu-EDIT'!C313</f>
        <v>0</v>
      </c>
      <c r="LK4" s="587" t="str">
        <f>'Rumpun Ilmu-EDIT'!C314</f>
        <v>Sastra Lisan</v>
      </c>
      <c r="LL4" s="341">
        <f>'Rumpun Ilmu-EDIT'!C315</f>
        <v>0</v>
      </c>
      <c r="LM4" s="341">
        <f>'Rumpun Ilmu-EDIT'!C316</f>
        <v>0</v>
      </c>
      <c r="LN4" s="341">
        <f>'Rumpun Ilmu-EDIT'!C317</f>
        <v>0</v>
      </c>
      <c r="LO4" s="341">
        <f>'Rumpun Ilmu-EDIT'!C318</f>
        <v>0</v>
      </c>
      <c r="LP4" s="341">
        <f>'Rumpun Ilmu-EDIT'!C319</f>
        <v>0</v>
      </c>
      <c r="LQ4" s="341">
        <f>'Rumpun Ilmu-EDIT'!C320</f>
        <v>0</v>
      </c>
      <c r="LR4" s="341">
        <f>'Rumpun Ilmu-EDIT'!C321</f>
        <v>0</v>
      </c>
      <c r="LS4" s="587" t="str">
        <f>'Rumpun Ilmu-EDIT'!C322</f>
        <v>Antropogeolinguistik</v>
      </c>
      <c r="LT4" s="341">
        <f>'Rumpun Ilmu-EDIT'!C323</f>
        <v>0</v>
      </c>
      <c r="LU4" s="341">
        <f>'Rumpun Ilmu-EDIT'!C324</f>
        <v>0</v>
      </c>
      <c r="LV4" s="341">
        <f>'Rumpun Ilmu-EDIT'!C325</f>
        <v>0</v>
      </c>
      <c r="LW4" s="341">
        <f>'Rumpun Ilmu-EDIT'!C326</f>
        <v>0</v>
      </c>
      <c r="LX4" s="341">
        <f>'Rumpun Ilmu-EDIT'!C327</f>
        <v>0</v>
      </c>
      <c r="LY4" s="341">
        <f>'Rumpun Ilmu-EDIT'!C328</f>
        <v>0</v>
      </c>
      <c r="LZ4" s="341">
        <f>'Rumpun Ilmu-EDIT'!C329</f>
        <v>0</v>
      </c>
      <c r="MA4" s="587" t="str">
        <f>'Rumpun Ilmu-EDIT'!C330</f>
        <v>Naqd al Adab</v>
      </c>
      <c r="MB4" s="341">
        <f>'Rumpun Ilmu-EDIT'!C331</f>
        <v>0</v>
      </c>
      <c r="MC4" s="341">
        <f>'Rumpun Ilmu-EDIT'!C332</f>
        <v>0</v>
      </c>
      <c r="MD4" s="341">
        <f>'Rumpun Ilmu-EDIT'!C333</f>
        <v>0</v>
      </c>
      <c r="ME4" s="587" t="str">
        <f>'Rumpun Ilmu-EDIT'!C334</f>
        <v>Kajian Timur Tengah</v>
      </c>
      <c r="MF4" s="341">
        <f>'Rumpun Ilmu-EDIT'!C335</f>
        <v>0</v>
      </c>
      <c r="MG4" s="341">
        <f>'Rumpun Ilmu-EDIT'!C336</f>
        <v>0</v>
      </c>
      <c r="MH4" s="341">
        <f>'Rumpun Ilmu-EDIT'!C337</f>
        <v>0</v>
      </c>
      <c r="MI4" s="341">
        <f>'Rumpun Ilmu-EDIT'!C338</f>
        <v>0</v>
      </c>
      <c r="MJ4" s="341">
        <f>'Rumpun Ilmu-EDIT'!C339</f>
        <v>0</v>
      </c>
      <c r="MK4" s="341">
        <f>'Rumpun Ilmu-EDIT'!C340</f>
        <v>0</v>
      </c>
      <c r="ML4" s="341">
        <f>'Rumpun Ilmu-EDIT'!C341</f>
        <v>0</v>
      </c>
      <c r="MM4" s="587" t="str">
        <f>'Rumpun Ilmu-EDIT'!C342</f>
        <v>Enterpreneurship</v>
      </c>
      <c r="MN4" s="341">
        <f>'Rumpun Ilmu-EDIT'!C343</f>
        <v>0</v>
      </c>
      <c r="MO4" s="341">
        <f>'Rumpun Ilmu-EDIT'!C344</f>
        <v>0</v>
      </c>
      <c r="MP4" s="341">
        <f>'Rumpun Ilmu-EDIT'!C345</f>
        <v>0</v>
      </c>
      <c r="MQ4" s="341">
        <f>'Rumpun Ilmu-EDIT'!C346</f>
        <v>0</v>
      </c>
      <c r="MR4" s="587" t="str">
        <f>'Rumpun Ilmu-EDIT'!C347</f>
        <v>Al Hasub al Arabi</v>
      </c>
      <c r="MS4" s="341">
        <f>'Rumpun Ilmu-EDIT'!C348</f>
        <v>0</v>
      </c>
      <c r="MT4" s="341">
        <f>'Rumpun Ilmu-EDIT'!C349</f>
        <v>0</v>
      </c>
      <c r="MU4" s="341">
        <f>'Rumpun Ilmu-EDIT'!C350</f>
        <v>0</v>
      </c>
      <c r="MV4" s="587">
        <f>'Rumpun Ilmu-EDIT'!C351</f>
        <v>0</v>
      </c>
      <c r="MW4" s="341">
        <f>'Rumpun Ilmu-EDIT'!C352</f>
        <v>0</v>
      </c>
      <c r="MX4" s="341">
        <f>'Rumpun Ilmu-EDIT'!C353</f>
        <v>0</v>
      </c>
      <c r="MY4" s="341">
        <f>'Rumpun Ilmu-EDIT'!C354</f>
        <v>0</v>
      </c>
      <c r="MZ4" s="341">
        <f>'Rumpun Ilmu-EDIT'!C355</f>
        <v>0</v>
      </c>
      <c r="NA4" s="587" t="str">
        <f>'Rumpun Ilmu-EDIT'!C356</f>
        <v>Guide and Tourism</v>
      </c>
      <c r="NB4" s="341">
        <f>'Rumpun Ilmu-EDIT'!C357</f>
        <v>0</v>
      </c>
      <c r="NC4" s="341">
        <f>'Rumpun Ilmu-EDIT'!C358</f>
        <v>0</v>
      </c>
      <c r="ND4" s="341">
        <f>'Rumpun Ilmu-EDIT'!C359</f>
        <v>0</v>
      </c>
      <c r="NE4" s="341">
        <f>'Rumpun Ilmu-EDIT'!C360</f>
        <v>0</v>
      </c>
      <c r="NF4" s="587" t="str">
        <f>'Rumpun Ilmu-EDIT'!C361</f>
        <v xml:space="preserve">Arabiyyah li as-Sihafah </v>
      </c>
      <c r="NG4" s="341">
        <f>'Rumpun Ilmu-EDIT'!C362</f>
        <v>0</v>
      </c>
      <c r="NH4" s="341">
        <f>'Rumpun Ilmu-EDIT'!C363</f>
        <v>0</v>
      </c>
      <c r="NI4" s="341">
        <f>'Rumpun Ilmu-EDIT'!C364</f>
        <v>0</v>
      </c>
      <c r="NJ4" s="341">
        <f>'Rumpun Ilmu-EDIT'!C365</f>
        <v>0</v>
      </c>
      <c r="NK4" s="587" t="str">
        <f>'Rumpun Ilmu-EDIT'!C366</f>
        <v>Al 'Arabiyah li al Hajj</v>
      </c>
      <c r="NL4" s="341">
        <f>'Rumpun Ilmu-EDIT'!C367</f>
        <v>0</v>
      </c>
      <c r="NM4" s="341">
        <f>'Rumpun Ilmu-EDIT'!C368</f>
        <v>0</v>
      </c>
      <c r="NN4" s="341">
        <f>'Rumpun Ilmu-EDIT'!C369</f>
        <v>0</v>
      </c>
      <c r="NO4" s="341">
        <f>'Rumpun Ilmu-EDIT'!C370</f>
        <v>0</v>
      </c>
      <c r="NP4" s="587" t="str">
        <f>'Rumpun Ilmu-EDIT'!C371</f>
        <v>Al 'Arabiyah li al Siyahah</v>
      </c>
      <c r="NQ4" s="341">
        <f>'Rumpun Ilmu-EDIT'!C372</f>
        <v>0</v>
      </c>
      <c r="NR4" s="341">
        <f>'Rumpun Ilmu-EDIT'!C373</f>
        <v>0</v>
      </c>
      <c r="NS4" s="341">
        <f>'Rumpun Ilmu-EDIT'!C374</f>
        <v>0</v>
      </c>
      <c r="NT4" s="341">
        <f>'Rumpun Ilmu-EDIT'!C375</f>
        <v>0</v>
      </c>
      <c r="NU4" s="587" t="str">
        <f>'Rumpun Ilmu-EDIT'!C376</f>
        <v>Manhaj at-Ta'lim al Lughawi</v>
      </c>
      <c r="NV4" s="341">
        <f>'Rumpun Ilmu-EDIT'!C377</f>
        <v>0</v>
      </c>
      <c r="NW4" s="341">
        <f>'Rumpun Ilmu-EDIT'!C378</f>
        <v>0</v>
      </c>
      <c r="NX4" s="341">
        <f>'Rumpun Ilmu-EDIT'!C379</f>
        <v>0</v>
      </c>
      <c r="NY4" s="341">
        <f>'Rumpun Ilmu-EDIT'!C380</f>
        <v>0</v>
      </c>
      <c r="NZ4" s="587" t="str">
        <f>'Rumpun Ilmu-EDIT'!C381</f>
        <v>Tashmim al Ta'lim al Lughawi</v>
      </c>
      <c r="OA4" s="341">
        <f>'Rumpun Ilmu-EDIT'!C382</f>
        <v>0</v>
      </c>
      <c r="OB4" s="341">
        <f>'Rumpun Ilmu-EDIT'!C383</f>
        <v>0</v>
      </c>
      <c r="OC4" s="341">
        <f>'Rumpun Ilmu-EDIT'!C384</f>
        <v>0</v>
      </c>
      <c r="OD4" s="341">
        <f>'Rumpun Ilmu-EDIT'!C385</f>
        <v>0</v>
      </c>
      <c r="OE4" s="587" t="str">
        <f>'Rumpun Ilmu-EDIT'!C386</f>
        <v>Thuruq al Ta'lim al Lughawi</v>
      </c>
      <c r="OF4" s="341">
        <f>'Rumpun Ilmu-EDIT'!C387</f>
        <v>0</v>
      </c>
      <c r="OG4" s="341">
        <f>'Rumpun Ilmu-EDIT'!C388</f>
        <v>0</v>
      </c>
      <c r="OH4" s="341">
        <f>'Rumpun Ilmu-EDIT'!C389</f>
        <v>0</v>
      </c>
      <c r="OI4" s="341">
        <f>'Rumpun Ilmu-EDIT'!C390</f>
        <v>0</v>
      </c>
      <c r="OJ4" s="587" t="str">
        <f>'Rumpun Ilmu-EDIT'!C391</f>
        <v>Wasail at-Ta'lim al Lughawi</v>
      </c>
      <c r="OK4" s="341">
        <f>'Rumpun Ilmu-EDIT'!C392</f>
        <v>0</v>
      </c>
      <c r="OL4" s="341">
        <f>'Rumpun Ilmu-EDIT'!C393</f>
        <v>0</v>
      </c>
      <c r="OM4" s="341">
        <f>'Rumpun Ilmu-EDIT'!C394</f>
        <v>0</v>
      </c>
      <c r="ON4" s="341">
        <f>'Rumpun Ilmu-EDIT'!C395</f>
        <v>0</v>
      </c>
      <c r="OO4" s="587" t="str">
        <f>'Rumpun Ilmu-EDIT'!C396</f>
        <v>Taqwim al Ta'lim al Lughawi</v>
      </c>
      <c r="OP4" s="341">
        <f>'Rumpun Ilmu-EDIT'!C397</f>
        <v>0</v>
      </c>
      <c r="OQ4" s="341">
        <f>'Rumpun Ilmu-EDIT'!C398</f>
        <v>0</v>
      </c>
      <c r="OR4" s="341">
        <f>'Rumpun Ilmu-EDIT'!C399</f>
        <v>0</v>
      </c>
      <c r="OS4" s="341">
        <f>'Rumpun Ilmu-EDIT'!C400</f>
        <v>0</v>
      </c>
      <c r="OT4" s="587" t="str">
        <f>'Rumpun Ilmu-EDIT'!C401</f>
        <v>PPL</v>
      </c>
      <c r="OU4" s="341">
        <f>'Rumpun Ilmu-EDIT'!C402</f>
        <v>0</v>
      </c>
      <c r="OV4" s="341">
        <f>'Rumpun Ilmu-EDIT'!C403</f>
        <v>0</v>
      </c>
      <c r="OW4" s="341">
        <f>'Rumpun Ilmu-EDIT'!C404</f>
        <v>0</v>
      </c>
      <c r="OX4" s="341">
        <f>'Rumpun Ilmu-EDIT'!C405</f>
        <v>0</v>
      </c>
      <c r="OY4" s="702"/>
      <c r="OZ4" s="684"/>
      <c r="PA4" s="687"/>
      <c r="PB4" s="690"/>
      <c r="PC4" s="681"/>
      <c r="PD4" s="700"/>
    </row>
    <row r="5" spans="1:420" s="9" customFormat="1" ht="14.5" customHeight="1" x14ac:dyDescent="0.35">
      <c r="B5" s="83"/>
      <c r="C5" s="685"/>
      <c r="D5" s="688"/>
      <c r="E5" s="691"/>
      <c r="F5" s="11"/>
      <c r="G5" s="11"/>
      <c r="H5" s="682"/>
      <c r="I5" s="395">
        <v>166</v>
      </c>
      <c r="J5" s="693"/>
      <c r="K5" s="695"/>
      <c r="L5" s="392" t="s">
        <v>385</v>
      </c>
      <c r="M5" s="353" t="s">
        <v>384</v>
      </c>
      <c r="N5" s="198">
        <v>1</v>
      </c>
      <c r="O5" s="198">
        <v>2</v>
      </c>
      <c r="P5" s="198">
        <v>3</v>
      </c>
      <c r="Q5" s="198">
        <v>4</v>
      </c>
      <c r="R5" s="198">
        <v>5</v>
      </c>
      <c r="S5" s="198">
        <v>6</v>
      </c>
      <c r="T5" s="198">
        <v>7</v>
      </c>
      <c r="U5" s="198">
        <v>8</v>
      </c>
      <c r="V5" s="198">
        <v>9</v>
      </c>
      <c r="W5" s="198">
        <v>10</v>
      </c>
      <c r="X5" s="198">
        <v>11</v>
      </c>
      <c r="Y5" s="198">
        <v>12</v>
      </c>
      <c r="Z5" s="198">
        <v>13</v>
      </c>
      <c r="AA5" s="198">
        <v>14</v>
      </c>
      <c r="AB5" s="198">
        <v>15</v>
      </c>
      <c r="AC5" s="198">
        <v>16</v>
      </c>
      <c r="AD5" s="198">
        <v>17</v>
      </c>
      <c r="AE5" s="198">
        <v>18</v>
      </c>
      <c r="AF5" s="198">
        <v>19</v>
      </c>
      <c r="AG5" s="198">
        <v>20</v>
      </c>
      <c r="AH5" s="198">
        <v>21</v>
      </c>
      <c r="AI5" s="198">
        <v>22</v>
      </c>
      <c r="AJ5" s="198">
        <v>23</v>
      </c>
      <c r="AK5" s="198">
        <v>24</v>
      </c>
      <c r="AL5" s="198">
        <v>25</v>
      </c>
      <c r="AM5" s="198">
        <v>26</v>
      </c>
      <c r="AN5" s="198">
        <v>27</v>
      </c>
      <c r="AO5" s="198">
        <v>28</v>
      </c>
      <c r="AP5" s="198">
        <v>29</v>
      </c>
      <c r="AQ5" s="198">
        <v>30</v>
      </c>
      <c r="AR5" s="198">
        <v>31</v>
      </c>
      <c r="AS5" s="198">
        <v>32</v>
      </c>
      <c r="AT5" s="198">
        <v>33</v>
      </c>
      <c r="AU5" s="198">
        <v>34</v>
      </c>
      <c r="AV5" s="198">
        <v>35</v>
      </c>
      <c r="AW5" s="198">
        <v>36</v>
      </c>
      <c r="AX5" s="198">
        <v>37</v>
      </c>
      <c r="AY5" s="198">
        <v>38</v>
      </c>
      <c r="AZ5" s="198">
        <v>39</v>
      </c>
      <c r="BA5" s="198">
        <v>40</v>
      </c>
      <c r="BB5" s="198">
        <v>41</v>
      </c>
      <c r="BC5" s="198">
        <v>42</v>
      </c>
      <c r="BD5" s="198">
        <v>43</v>
      </c>
      <c r="BE5" s="198">
        <v>44</v>
      </c>
      <c r="BF5" s="198">
        <v>45</v>
      </c>
      <c r="BG5" s="198">
        <v>46</v>
      </c>
      <c r="BH5" s="198">
        <v>47</v>
      </c>
      <c r="BI5" s="198">
        <v>48</v>
      </c>
      <c r="BJ5" s="198">
        <v>49</v>
      </c>
      <c r="BK5" s="198">
        <v>50</v>
      </c>
      <c r="BL5" s="198">
        <v>51</v>
      </c>
      <c r="BM5" s="198">
        <v>52</v>
      </c>
      <c r="BN5" s="198">
        <v>53</v>
      </c>
      <c r="BO5" s="198">
        <v>54</v>
      </c>
      <c r="BP5" s="198">
        <v>55</v>
      </c>
      <c r="BQ5" s="198">
        <v>56</v>
      </c>
      <c r="BR5" s="198">
        <v>57</v>
      </c>
      <c r="BS5" s="198">
        <v>58</v>
      </c>
      <c r="BT5" s="198">
        <v>59</v>
      </c>
      <c r="BU5" s="198">
        <v>60</v>
      </c>
      <c r="BV5" s="198">
        <v>61</v>
      </c>
      <c r="BW5" s="198">
        <v>62</v>
      </c>
      <c r="BX5" s="198">
        <v>63</v>
      </c>
      <c r="BY5" s="198">
        <v>64</v>
      </c>
      <c r="BZ5" s="198">
        <v>65</v>
      </c>
      <c r="CA5" s="198">
        <v>66</v>
      </c>
      <c r="CB5" s="198">
        <v>67</v>
      </c>
      <c r="CC5" s="198">
        <v>68</v>
      </c>
      <c r="CD5" s="198">
        <v>69</v>
      </c>
      <c r="CE5" s="198">
        <v>70</v>
      </c>
      <c r="CF5" s="198">
        <v>71</v>
      </c>
      <c r="CG5" s="198">
        <v>72</v>
      </c>
      <c r="CH5" s="198">
        <v>73</v>
      </c>
      <c r="CI5" s="198">
        <v>74</v>
      </c>
      <c r="CJ5" s="198">
        <v>75</v>
      </c>
      <c r="CK5" s="198">
        <v>76</v>
      </c>
      <c r="CL5" s="198">
        <v>77</v>
      </c>
      <c r="CM5" s="198">
        <v>78</v>
      </c>
      <c r="CN5" s="198">
        <v>79</v>
      </c>
      <c r="CO5" s="198">
        <v>80</v>
      </c>
      <c r="CP5" s="198">
        <v>81</v>
      </c>
      <c r="CQ5" s="198">
        <v>82</v>
      </c>
      <c r="CR5" s="198">
        <v>83</v>
      </c>
      <c r="CS5" s="198">
        <v>84</v>
      </c>
      <c r="CT5" s="198">
        <v>85</v>
      </c>
      <c r="CU5" s="198">
        <v>86</v>
      </c>
      <c r="CV5" s="198">
        <v>87</v>
      </c>
      <c r="CW5" s="198">
        <v>88</v>
      </c>
      <c r="CX5" s="198">
        <v>89</v>
      </c>
      <c r="CY5" s="198">
        <v>90</v>
      </c>
      <c r="CZ5" s="198">
        <v>91</v>
      </c>
      <c r="DA5" s="198">
        <v>92</v>
      </c>
      <c r="DB5" s="198">
        <v>93</v>
      </c>
      <c r="DC5" s="198">
        <v>94</v>
      </c>
      <c r="DD5" s="198">
        <v>95</v>
      </c>
      <c r="DE5" s="198">
        <v>96</v>
      </c>
      <c r="DF5" s="198">
        <v>97</v>
      </c>
      <c r="DG5" s="198">
        <v>98</v>
      </c>
      <c r="DH5" s="198">
        <v>99</v>
      </c>
      <c r="DI5" s="198">
        <v>100</v>
      </c>
      <c r="DJ5" s="198">
        <v>101</v>
      </c>
      <c r="DK5" s="198">
        <v>102</v>
      </c>
      <c r="DL5" s="198">
        <v>103</v>
      </c>
      <c r="DM5" s="198">
        <v>104</v>
      </c>
      <c r="DN5" s="198">
        <v>105</v>
      </c>
      <c r="DO5" s="198">
        <v>106</v>
      </c>
      <c r="DP5" s="198">
        <v>107</v>
      </c>
      <c r="DQ5" s="198">
        <v>108</v>
      </c>
      <c r="DR5" s="198">
        <v>109</v>
      </c>
      <c r="DS5" s="198">
        <v>110</v>
      </c>
      <c r="DT5" s="198">
        <v>111</v>
      </c>
      <c r="DU5" s="198">
        <v>112</v>
      </c>
      <c r="DV5" s="198">
        <v>113</v>
      </c>
      <c r="DW5" s="198">
        <v>114</v>
      </c>
      <c r="DX5" s="198">
        <v>115</v>
      </c>
      <c r="DY5" s="198">
        <v>116</v>
      </c>
      <c r="DZ5" s="198">
        <v>117</v>
      </c>
      <c r="EA5" s="198">
        <v>118</v>
      </c>
      <c r="EB5" s="198">
        <v>119</v>
      </c>
      <c r="EC5" s="198">
        <v>120</v>
      </c>
      <c r="ED5" s="198">
        <v>121</v>
      </c>
      <c r="EE5" s="198">
        <v>122</v>
      </c>
      <c r="EF5" s="198">
        <v>123</v>
      </c>
      <c r="EG5" s="198">
        <v>124</v>
      </c>
      <c r="EH5" s="198">
        <v>125</v>
      </c>
      <c r="EI5" s="198">
        <v>126</v>
      </c>
      <c r="EJ5" s="198">
        <v>127</v>
      </c>
      <c r="EK5" s="198">
        <v>128</v>
      </c>
      <c r="EL5" s="198">
        <v>129</v>
      </c>
      <c r="EM5" s="198">
        <v>130</v>
      </c>
      <c r="EN5" s="198">
        <v>131</v>
      </c>
      <c r="EO5" s="198">
        <v>132</v>
      </c>
      <c r="EP5" s="198">
        <v>133</v>
      </c>
      <c r="EQ5" s="198">
        <v>134</v>
      </c>
      <c r="ER5" s="198">
        <v>135</v>
      </c>
      <c r="ES5" s="198">
        <v>136</v>
      </c>
      <c r="ET5" s="198">
        <v>137</v>
      </c>
      <c r="EU5" s="198">
        <v>138</v>
      </c>
      <c r="EV5" s="198">
        <v>139</v>
      </c>
      <c r="EW5" s="198">
        <v>140</v>
      </c>
      <c r="EX5" s="198">
        <v>141</v>
      </c>
      <c r="EY5" s="198">
        <v>142</v>
      </c>
      <c r="EZ5" s="198">
        <v>143</v>
      </c>
      <c r="FA5" s="198">
        <v>144</v>
      </c>
      <c r="FB5" s="198">
        <v>145</v>
      </c>
      <c r="FC5" s="198">
        <v>146</v>
      </c>
      <c r="FD5" s="198">
        <v>147</v>
      </c>
      <c r="FE5" s="198">
        <v>148</v>
      </c>
      <c r="FF5" s="198">
        <v>149</v>
      </c>
      <c r="FG5" s="198">
        <v>150</v>
      </c>
      <c r="FH5" s="198">
        <v>151</v>
      </c>
      <c r="FI5" s="198">
        <v>152</v>
      </c>
      <c r="FJ5" s="198">
        <v>153</v>
      </c>
      <c r="FK5" s="198">
        <v>154</v>
      </c>
      <c r="FL5" s="198">
        <v>155</v>
      </c>
      <c r="FM5" s="198">
        <v>156</v>
      </c>
      <c r="FN5" s="198">
        <v>157</v>
      </c>
      <c r="FO5" s="198">
        <v>158</v>
      </c>
      <c r="FP5" s="198">
        <v>159</v>
      </c>
      <c r="FQ5" s="198">
        <v>160</v>
      </c>
      <c r="FR5" s="198">
        <v>161</v>
      </c>
      <c r="FS5" s="198">
        <v>162</v>
      </c>
      <c r="FT5" s="198">
        <v>163</v>
      </c>
      <c r="FU5" s="198">
        <v>164</v>
      </c>
      <c r="FV5" s="198">
        <v>165</v>
      </c>
      <c r="FW5" s="198">
        <v>166</v>
      </c>
      <c r="FX5" s="198">
        <v>167</v>
      </c>
      <c r="FY5" s="198">
        <v>168</v>
      </c>
      <c r="FZ5" s="198">
        <v>169</v>
      </c>
      <c r="GA5" s="198">
        <v>170</v>
      </c>
      <c r="GB5" s="198">
        <v>171</v>
      </c>
      <c r="GC5" s="198">
        <v>172</v>
      </c>
      <c r="GD5" s="198">
        <v>173</v>
      </c>
      <c r="GE5" s="198">
        <v>174</v>
      </c>
      <c r="GF5" s="198">
        <v>175</v>
      </c>
      <c r="GG5" s="198">
        <v>176</v>
      </c>
      <c r="GH5" s="198">
        <v>177</v>
      </c>
      <c r="GI5" s="198">
        <v>178</v>
      </c>
      <c r="GJ5" s="198">
        <v>179</v>
      </c>
      <c r="GK5" s="198">
        <v>180</v>
      </c>
      <c r="GL5" s="198">
        <v>181</v>
      </c>
      <c r="GM5" s="198">
        <v>182</v>
      </c>
      <c r="GN5" s="198">
        <v>183</v>
      </c>
      <c r="GO5" s="198">
        <v>184</v>
      </c>
      <c r="GP5" s="198">
        <v>185</v>
      </c>
      <c r="GQ5" s="198">
        <v>186</v>
      </c>
      <c r="GR5" s="198">
        <v>187</v>
      </c>
      <c r="GS5" s="198">
        <v>188</v>
      </c>
      <c r="GT5" s="198">
        <v>189</v>
      </c>
      <c r="GU5" s="198">
        <v>190</v>
      </c>
      <c r="GV5" s="198">
        <v>191</v>
      </c>
      <c r="GW5" s="198">
        <v>192</v>
      </c>
      <c r="GX5" s="198">
        <v>193</v>
      </c>
      <c r="GY5" s="198">
        <v>194</v>
      </c>
      <c r="GZ5" s="198">
        <v>195</v>
      </c>
      <c r="HA5" s="198">
        <v>196</v>
      </c>
      <c r="HB5" s="198">
        <v>197</v>
      </c>
      <c r="HC5" s="198">
        <v>198</v>
      </c>
      <c r="HD5" s="198">
        <v>199</v>
      </c>
      <c r="HE5" s="198">
        <v>200</v>
      </c>
      <c r="HF5" s="198">
        <v>201</v>
      </c>
      <c r="HG5" s="198">
        <v>202</v>
      </c>
      <c r="HH5" s="198">
        <v>203</v>
      </c>
      <c r="HI5" s="198">
        <v>204</v>
      </c>
      <c r="HJ5" s="198">
        <v>205</v>
      </c>
      <c r="HK5" s="198">
        <v>206</v>
      </c>
      <c r="HL5" s="198">
        <v>207</v>
      </c>
      <c r="HM5" s="198">
        <v>208</v>
      </c>
      <c r="HN5" s="198">
        <v>209</v>
      </c>
      <c r="HO5" s="198">
        <v>210</v>
      </c>
      <c r="HP5" s="198">
        <v>211</v>
      </c>
      <c r="HQ5" s="198">
        <v>212</v>
      </c>
      <c r="HR5" s="198">
        <v>213</v>
      </c>
      <c r="HS5" s="198">
        <v>214</v>
      </c>
      <c r="HT5" s="198">
        <v>215</v>
      </c>
      <c r="HU5" s="198">
        <v>216</v>
      </c>
      <c r="HV5" s="198">
        <v>217</v>
      </c>
      <c r="HW5" s="198">
        <v>218</v>
      </c>
      <c r="HX5" s="198">
        <v>219</v>
      </c>
      <c r="HY5" s="198">
        <v>220</v>
      </c>
      <c r="HZ5" s="198">
        <v>221</v>
      </c>
      <c r="IA5" s="198">
        <v>222</v>
      </c>
      <c r="IB5" s="198">
        <v>223</v>
      </c>
      <c r="IC5" s="198">
        <v>224</v>
      </c>
      <c r="ID5" s="198">
        <v>225</v>
      </c>
      <c r="IE5" s="198">
        <v>226</v>
      </c>
      <c r="IF5" s="198">
        <v>227</v>
      </c>
      <c r="IG5" s="198">
        <v>228</v>
      </c>
      <c r="IH5" s="198">
        <v>229</v>
      </c>
      <c r="II5" s="198">
        <v>230</v>
      </c>
      <c r="IJ5" s="198">
        <v>231</v>
      </c>
      <c r="IK5" s="198">
        <v>232</v>
      </c>
      <c r="IL5" s="198">
        <v>233</v>
      </c>
      <c r="IM5" s="198">
        <v>234</v>
      </c>
      <c r="IN5" s="198">
        <v>235</v>
      </c>
      <c r="IO5" s="198">
        <v>236</v>
      </c>
      <c r="IP5" s="198">
        <v>237</v>
      </c>
      <c r="IQ5" s="198">
        <v>238</v>
      </c>
      <c r="IR5" s="198">
        <v>239</v>
      </c>
      <c r="IS5" s="198">
        <v>240</v>
      </c>
      <c r="IT5" s="198">
        <v>241</v>
      </c>
      <c r="IU5" s="198">
        <v>242</v>
      </c>
      <c r="IV5" s="198">
        <v>243</v>
      </c>
      <c r="IW5" s="198">
        <v>244</v>
      </c>
      <c r="IX5" s="198">
        <v>245</v>
      </c>
      <c r="IY5" s="198">
        <v>246</v>
      </c>
      <c r="IZ5" s="198">
        <v>247</v>
      </c>
      <c r="JA5" s="198">
        <v>248</v>
      </c>
      <c r="JB5" s="198">
        <v>249</v>
      </c>
      <c r="JC5" s="198">
        <v>250</v>
      </c>
      <c r="JD5" s="198">
        <v>251</v>
      </c>
      <c r="JE5" s="198">
        <v>252</v>
      </c>
      <c r="JF5" s="198">
        <v>253</v>
      </c>
      <c r="JG5" s="198">
        <v>254</v>
      </c>
      <c r="JH5" s="198">
        <v>255</v>
      </c>
      <c r="JI5" s="198">
        <v>256</v>
      </c>
      <c r="JJ5" s="198">
        <v>257</v>
      </c>
      <c r="JK5" s="198">
        <v>258</v>
      </c>
      <c r="JL5" s="198">
        <v>259</v>
      </c>
      <c r="JM5" s="198">
        <v>260</v>
      </c>
      <c r="JN5" s="198">
        <v>261</v>
      </c>
      <c r="JO5" s="198">
        <v>262</v>
      </c>
      <c r="JP5" s="198">
        <v>263</v>
      </c>
      <c r="JQ5" s="198">
        <v>264</v>
      </c>
      <c r="JR5" s="198">
        <v>265</v>
      </c>
      <c r="JS5" s="198">
        <v>266</v>
      </c>
      <c r="JT5" s="198">
        <v>267</v>
      </c>
      <c r="JU5" s="198">
        <v>268</v>
      </c>
      <c r="JV5" s="198">
        <v>269</v>
      </c>
      <c r="JW5" s="198">
        <v>270</v>
      </c>
      <c r="JX5" s="198">
        <v>271</v>
      </c>
      <c r="JY5" s="198">
        <v>272</v>
      </c>
      <c r="JZ5" s="198">
        <v>273</v>
      </c>
      <c r="KA5" s="198">
        <v>274</v>
      </c>
      <c r="KB5" s="198">
        <v>275</v>
      </c>
      <c r="KC5" s="198">
        <v>276</v>
      </c>
      <c r="KD5" s="198">
        <v>277</v>
      </c>
      <c r="KE5" s="198">
        <v>278</v>
      </c>
      <c r="KF5" s="198">
        <v>279</v>
      </c>
      <c r="KG5" s="198">
        <v>280</v>
      </c>
      <c r="KH5" s="198">
        <v>281</v>
      </c>
      <c r="KI5" s="198">
        <v>282</v>
      </c>
      <c r="KJ5" s="198">
        <v>283</v>
      </c>
      <c r="KK5" s="198">
        <v>284</v>
      </c>
      <c r="KL5" s="198">
        <v>285</v>
      </c>
      <c r="KM5" s="198">
        <v>286</v>
      </c>
      <c r="KN5" s="198">
        <v>287</v>
      </c>
      <c r="KO5" s="198">
        <v>288</v>
      </c>
      <c r="KP5" s="198">
        <v>289</v>
      </c>
      <c r="KQ5" s="198">
        <v>290</v>
      </c>
      <c r="KR5" s="198">
        <v>291</v>
      </c>
      <c r="KS5" s="198">
        <v>292</v>
      </c>
      <c r="KT5" s="198">
        <v>293</v>
      </c>
      <c r="KU5" s="198">
        <v>294</v>
      </c>
      <c r="KV5" s="198">
        <v>295</v>
      </c>
      <c r="KW5" s="198">
        <v>296</v>
      </c>
      <c r="KX5" s="198">
        <v>297</v>
      </c>
      <c r="KY5" s="198">
        <v>298</v>
      </c>
      <c r="KZ5" s="198">
        <v>299</v>
      </c>
      <c r="LA5" s="198">
        <v>300</v>
      </c>
      <c r="LB5" s="198">
        <v>301</v>
      </c>
      <c r="LC5" s="198">
        <v>302</v>
      </c>
      <c r="LD5" s="198">
        <v>303</v>
      </c>
      <c r="LE5" s="198">
        <v>304</v>
      </c>
      <c r="LF5" s="198">
        <v>305</v>
      </c>
      <c r="LG5" s="198">
        <v>306</v>
      </c>
      <c r="LH5" s="198">
        <v>307</v>
      </c>
      <c r="LI5" s="198">
        <v>308</v>
      </c>
      <c r="LJ5" s="198">
        <v>309</v>
      </c>
      <c r="LK5" s="198">
        <v>310</v>
      </c>
      <c r="LL5" s="198">
        <v>311</v>
      </c>
      <c r="LM5" s="198">
        <v>312</v>
      </c>
      <c r="LN5" s="198">
        <v>313</v>
      </c>
      <c r="LO5" s="198">
        <v>314</v>
      </c>
      <c r="LP5" s="198">
        <v>315</v>
      </c>
      <c r="LQ5" s="198">
        <v>316</v>
      </c>
      <c r="LR5" s="198">
        <v>317</v>
      </c>
      <c r="LS5" s="198">
        <v>318</v>
      </c>
      <c r="LT5" s="198">
        <v>319</v>
      </c>
      <c r="LU5" s="198">
        <v>320</v>
      </c>
      <c r="LV5" s="198">
        <v>321</v>
      </c>
      <c r="LW5" s="198">
        <v>322</v>
      </c>
      <c r="LX5" s="198">
        <v>323</v>
      </c>
      <c r="LY5" s="198">
        <v>324</v>
      </c>
      <c r="LZ5" s="198">
        <v>325</v>
      </c>
      <c r="MA5" s="198">
        <v>326</v>
      </c>
      <c r="MB5" s="198">
        <v>327</v>
      </c>
      <c r="MC5" s="198">
        <v>328</v>
      </c>
      <c r="MD5" s="198">
        <v>329</v>
      </c>
      <c r="ME5" s="198">
        <v>330</v>
      </c>
      <c r="MF5" s="198">
        <v>331</v>
      </c>
      <c r="MG5" s="198">
        <v>332</v>
      </c>
      <c r="MH5" s="198">
        <v>333</v>
      </c>
      <c r="MI5" s="198">
        <v>334</v>
      </c>
      <c r="MJ5" s="198">
        <v>335</v>
      </c>
      <c r="MK5" s="198">
        <v>336</v>
      </c>
      <c r="ML5" s="198">
        <v>337</v>
      </c>
      <c r="MM5" s="198">
        <v>338</v>
      </c>
      <c r="MN5" s="198">
        <v>339</v>
      </c>
      <c r="MO5" s="198">
        <v>340</v>
      </c>
      <c r="MP5" s="198">
        <v>341</v>
      </c>
      <c r="MQ5" s="198">
        <v>342</v>
      </c>
      <c r="MR5" s="198">
        <v>343</v>
      </c>
      <c r="MS5" s="198">
        <v>344</v>
      </c>
      <c r="MT5" s="198">
        <v>345</v>
      </c>
      <c r="MU5" s="198">
        <v>346</v>
      </c>
      <c r="MV5" s="198">
        <v>347</v>
      </c>
      <c r="MW5" s="198">
        <v>348</v>
      </c>
      <c r="MX5" s="198">
        <v>349</v>
      </c>
      <c r="MY5" s="198">
        <v>350</v>
      </c>
      <c r="MZ5" s="198">
        <v>351</v>
      </c>
      <c r="NA5" s="198">
        <v>352</v>
      </c>
      <c r="NB5" s="198">
        <v>353</v>
      </c>
      <c r="NC5" s="198">
        <v>354</v>
      </c>
      <c r="ND5" s="198">
        <v>355</v>
      </c>
      <c r="NE5" s="198">
        <v>356</v>
      </c>
      <c r="NF5" s="198">
        <v>357</v>
      </c>
      <c r="NG5" s="198">
        <v>358</v>
      </c>
      <c r="NH5" s="198">
        <v>359</v>
      </c>
      <c r="NI5" s="198">
        <v>360</v>
      </c>
      <c r="NJ5" s="198">
        <v>361</v>
      </c>
      <c r="NK5" s="198">
        <v>362</v>
      </c>
      <c r="NL5" s="198">
        <v>363</v>
      </c>
      <c r="NM5" s="198">
        <v>364</v>
      </c>
      <c r="NN5" s="198">
        <v>365</v>
      </c>
      <c r="NO5" s="198">
        <v>366</v>
      </c>
      <c r="NP5" s="198">
        <v>367</v>
      </c>
      <c r="NQ5" s="198">
        <v>368</v>
      </c>
      <c r="NR5" s="198">
        <v>369</v>
      </c>
      <c r="NS5" s="198">
        <v>370</v>
      </c>
      <c r="NT5" s="198">
        <v>371</v>
      </c>
      <c r="NU5" s="198">
        <v>372</v>
      </c>
      <c r="NV5" s="198">
        <v>373</v>
      </c>
      <c r="NW5" s="198">
        <v>374</v>
      </c>
      <c r="NX5" s="198">
        <v>375</v>
      </c>
      <c r="NY5" s="198">
        <v>376</v>
      </c>
      <c r="NZ5" s="198">
        <v>377</v>
      </c>
      <c r="OA5" s="198">
        <v>378</v>
      </c>
      <c r="OB5" s="198">
        <v>379</v>
      </c>
      <c r="OC5" s="198">
        <v>380</v>
      </c>
      <c r="OD5" s="198">
        <v>381</v>
      </c>
      <c r="OE5" s="198">
        <v>382</v>
      </c>
      <c r="OF5" s="198">
        <v>383</v>
      </c>
      <c r="OG5" s="198">
        <v>384</v>
      </c>
      <c r="OH5" s="198">
        <v>385</v>
      </c>
      <c r="OI5" s="198">
        <v>386</v>
      </c>
      <c r="OJ5" s="198">
        <v>387</v>
      </c>
      <c r="OK5" s="198">
        <v>388</v>
      </c>
      <c r="OL5" s="198">
        <v>389</v>
      </c>
      <c r="OM5" s="198">
        <v>390</v>
      </c>
      <c r="ON5" s="198">
        <v>391</v>
      </c>
      <c r="OO5" s="198">
        <v>392</v>
      </c>
      <c r="OP5" s="198">
        <v>393</v>
      </c>
      <c r="OQ5" s="198">
        <v>394</v>
      </c>
      <c r="OR5" s="198">
        <v>395</v>
      </c>
      <c r="OS5" s="198">
        <v>396</v>
      </c>
      <c r="OT5" s="198">
        <v>397</v>
      </c>
      <c r="OU5" s="198">
        <v>398</v>
      </c>
      <c r="OV5" s="198">
        <v>399</v>
      </c>
      <c r="OW5" s="198">
        <v>400</v>
      </c>
      <c r="OX5" s="198">
        <v>401</v>
      </c>
      <c r="OY5" s="703"/>
      <c r="OZ5" s="685"/>
      <c r="PA5" s="688"/>
      <c r="PB5" s="691"/>
      <c r="PC5" s="682"/>
      <c r="PD5" s="700"/>
    </row>
    <row r="6" spans="1:420" s="10" customFormat="1" ht="152.5" customHeight="1" x14ac:dyDescent="0.35">
      <c r="B6" s="84" t="str">
        <f>'C. CP'!J5</f>
        <v>Akhlak Tasawuf, Fikih, Pengantar Studi Islam, Bahasa Arab, Bahasa Inggris, Pancasila, Pendidikan Kewarganegaraan,</v>
      </c>
      <c r="C6" s="82"/>
      <c r="D6" s="38"/>
      <c r="E6" s="37">
        <f>C6*D6</f>
        <v>0</v>
      </c>
      <c r="F6" s="37">
        <f>E67</f>
        <v>2765</v>
      </c>
      <c r="G6" s="37">
        <f>I5</f>
        <v>166</v>
      </c>
      <c r="H6" s="39">
        <f>IF(ISERROR(E6/F6*G6),"-",E6/F6*G6)</f>
        <v>0</v>
      </c>
      <c r="I6" s="40">
        <f>H6</f>
        <v>0</v>
      </c>
      <c r="J6" s="397" t="s">
        <v>386</v>
      </c>
      <c r="K6" s="393">
        <v>1</v>
      </c>
      <c r="L6" s="170" t="str">
        <f>'C. CP'!I5</f>
        <v>S.1</v>
      </c>
      <c r="M6" s="171" t="str">
        <f>'C. CP'!H5</f>
        <v>Bertakwa kepada Tuhan Yang Maha Esa dan mampu menunjukkan sikap religius dalam kehidupan perseorangan, masyarakat dan bangsa;</v>
      </c>
      <c r="N6" s="585" t="s">
        <v>209</v>
      </c>
      <c r="O6" s="584" t="s">
        <v>209</v>
      </c>
      <c r="P6" s="584" t="s">
        <v>209</v>
      </c>
      <c r="Q6" s="584" t="s">
        <v>209</v>
      </c>
      <c r="R6" s="584" t="s">
        <v>209</v>
      </c>
      <c r="S6" s="584" t="s">
        <v>209</v>
      </c>
      <c r="T6" s="172"/>
      <c r="U6" s="584"/>
      <c r="V6" s="584"/>
      <c r="W6" s="584"/>
      <c r="X6" s="584"/>
      <c r="Y6" s="584" t="s">
        <v>209</v>
      </c>
      <c r="Z6" s="584" t="s">
        <v>209</v>
      </c>
      <c r="AA6" s="584" t="s">
        <v>209</v>
      </c>
      <c r="AB6" s="584" t="s">
        <v>209</v>
      </c>
      <c r="AC6" s="584" t="s">
        <v>209</v>
      </c>
      <c r="AD6" s="172"/>
      <c r="AE6" s="172"/>
      <c r="AF6" s="172"/>
      <c r="AG6" s="172"/>
      <c r="AH6" s="172"/>
      <c r="AI6" s="172"/>
      <c r="AJ6" s="172"/>
      <c r="AK6" s="172"/>
      <c r="AL6" s="172"/>
      <c r="AM6" s="172"/>
      <c r="AN6" s="172"/>
      <c r="AO6" s="172"/>
      <c r="AP6" s="365"/>
      <c r="AQ6" s="366"/>
      <c r="AR6" s="367"/>
      <c r="AS6" s="365"/>
      <c r="AT6" s="368"/>
      <c r="AU6" s="368"/>
      <c r="AV6" s="172"/>
      <c r="AW6" s="584" t="s">
        <v>209</v>
      </c>
      <c r="AX6" s="584" t="s">
        <v>209</v>
      </c>
      <c r="AY6" s="584" t="s">
        <v>209</v>
      </c>
      <c r="AZ6" s="365"/>
      <c r="BA6" s="172"/>
      <c r="BB6" s="172"/>
      <c r="BC6" s="172"/>
      <c r="BD6" s="584"/>
      <c r="BE6" s="584"/>
      <c r="BF6" s="584"/>
      <c r="BG6" s="584"/>
      <c r="BH6" s="179"/>
      <c r="BI6" s="179"/>
      <c r="BJ6" s="179"/>
      <c r="BK6" s="584" t="s">
        <v>209</v>
      </c>
      <c r="BL6" s="584" t="s">
        <v>209</v>
      </c>
      <c r="BM6" s="584" t="s">
        <v>209</v>
      </c>
      <c r="BN6" s="179"/>
      <c r="BO6" s="179"/>
      <c r="BP6" s="179"/>
      <c r="BQ6" s="584" t="s">
        <v>209</v>
      </c>
      <c r="BR6" s="584" t="s">
        <v>209</v>
      </c>
      <c r="BS6" s="584" t="s">
        <v>209</v>
      </c>
      <c r="BT6" s="584" t="s">
        <v>209</v>
      </c>
      <c r="BU6" s="584" t="s">
        <v>209</v>
      </c>
      <c r="BV6" s="584" t="s">
        <v>209</v>
      </c>
      <c r="BW6" s="584" t="s">
        <v>209</v>
      </c>
      <c r="BX6" s="368"/>
      <c r="BY6" s="368"/>
      <c r="BZ6" s="368"/>
      <c r="CA6" s="368"/>
      <c r="CB6" s="368"/>
      <c r="CC6" s="368"/>
      <c r="CD6" s="368"/>
      <c r="CE6" s="368"/>
      <c r="CF6" s="368"/>
      <c r="CG6" s="369"/>
      <c r="CH6" s="368"/>
      <c r="CI6" s="368"/>
      <c r="CJ6" s="369"/>
      <c r="CK6" s="368"/>
      <c r="CL6" s="368"/>
      <c r="CM6" s="370"/>
      <c r="CN6" s="367"/>
      <c r="CO6" s="367"/>
      <c r="CP6" s="367"/>
      <c r="CQ6" s="367"/>
      <c r="CR6" s="367"/>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c r="LL6" s="173"/>
      <c r="LM6" s="173"/>
      <c r="LN6" s="173"/>
      <c r="LO6" s="173"/>
      <c r="LP6" s="173"/>
      <c r="LQ6" s="173"/>
      <c r="LR6" s="173"/>
      <c r="LS6" s="173"/>
      <c r="LT6" s="173"/>
      <c r="LU6" s="173"/>
      <c r="LV6" s="173"/>
      <c r="LW6" s="173"/>
      <c r="LX6" s="173"/>
      <c r="LY6" s="173"/>
      <c r="LZ6" s="173"/>
      <c r="MA6" s="173"/>
      <c r="MB6" s="173"/>
      <c r="MC6" s="173"/>
      <c r="MD6" s="173"/>
      <c r="ME6" s="173"/>
      <c r="MF6" s="173"/>
      <c r="MG6" s="173"/>
      <c r="MH6" s="173"/>
      <c r="MI6" s="173"/>
      <c r="MJ6" s="173"/>
      <c r="MK6" s="173"/>
      <c r="ML6" s="173"/>
      <c r="MM6" s="173"/>
      <c r="MN6" s="173"/>
      <c r="MO6" s="173"/>
      <c r="MP6" s="173"/>
      <c r="MQ6" s="173"/>
      <c r="MR6" s="173"/>
      <c r="MS6" s="173"/>
      <c r="MT6" s="173"/>
      <c r="MU6" s="173"/>
      <c r="MV6" s="173"/>
      <c r="MW6" s="173"/>
      <c r="MX6" s="173"/>
      <c r="MY6" s="173"/>
      <c r="MZ6" s="173"/>
      <c r="NA6" s="173"/>
      <c r="NB6" s="173"/>
      <c r="NC6" s="173"/>
      <c r="ND6" s="173"/>
      <c r="NE6" s="173"/>
      <c r="NF6" s="173"/>
      <c r="NG6" s="173"/>
      <c r="NH6" s="173"/>
      <c r="NI6" s="173"/>
      <c r="NJ6" s="173"/>
      <c r="NK6" s="173"/>
      <c r="NL6" s="173"/>
      <c r="NM6" s="173"/>
      <c r="NN6" s="173"/>
      <c r="NO6" s="173"/>
      <c r="NP6" s="173"/>
      <c r="NQ6" s="173"/>
      <c r="NR6" s="173"/>
      <c r="NS6" s="173"/>
      <c r="NT6" s="173"/>
      <c r="NU6" s="173"/>
      <c r="NV6" s="173"/>
      <c r="NW6" s="173"/>
      <c r="NX6" s="173"/>
      <c r="NY6" s="173"/>
      <c r="NZ6" s="173"/>
      <c r="OA6" s="173"/>
      <c r="OB6" s="173"/>
      <c r="OC6" s="173"/>
      <c r="OD6" s="173"/>
      <c r="OE6" s="173"/>
      <c r="OF6" s="173"/>
      <c r="OG6" s="173"/>
      <c r="OH6" s="173"/>
      <c r="OI6" s="173"/>
      <c r="OJ6" s="173"/>
      <c r="OK6" s="173"/>
      <c r="OL6" s="173"/>
      <c r="OM6" s="173"/>
      <c r="ON6" s="173"/>
      <c r="OO6" s="173"/>
      <c r="OP6" s="173"/>
      <c r="OQ6" s="173"/>
      <c r="OR6" s="173"/>
      <c r="OS6" s="173"/>
      <c r="OT6" s="173"/>
      <c r="OU6" s="173"/>
      <c r="OV6" s="173"/>
      <c r="OW6" s="173"/>
      <c r="OX6" s="173"/>
      <c r="OY6" s="76" t="str">
        <f t="shared" ref="OY6:OY37" si="0">B6</f>
        <v>Akhlak Tasawuf, Fikih, Pengantar Studi Islam, Bahasa Arab, Bahasa Inggris, Pancasila, Pendidikan Kewarganegaraan,</v>
      </c>
      <c r="OZ6" s="41">
        <f t="shared" ref="OZ6:OZ37" si="1">C6</f>
        <v>0</v>
      </c>
      <c r="PA6" s="77">
        <f t="shared" ref="PA6:PA37" si="2">D6</f>
        <v>0</v>
      </c>
      <c r="PB6" s="77">
        <f t="shared" ref="PB6:PB37" si="3">E6</f>
        <v>0</v>
      </c>
      <c r="PC6" s="78">
        <f t="shared" ref="PC6:PC37" si="4">H6</f>
        <v>0</v>
      </c>
      <c r="PD6" s="79">
        <f t="shared" ref="PD6:PD37" si="5">I6</f>
        <v>0</v>
      </c>
    </row>
    <row r="7" spans="1:420" s="42" customFormat="1" ht="409.5" x14ac:dyDescent="0.35">
      <c r="B7" s="84" t="str">
        <f>'C. CP'!J6</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C7" s="82"/>
      <c r="D7" s="38"/>
      <c r="E7" s="37">
        <f t="shared" ref="E7:E24" si="6">C7*D7</f>
        <v>0</v>
      </c>
      <c r="F7" s="37">
        <f>F6</f>
        <v>2765</v>
      </c>
      <c r="G7" s="37">
        <f>G6</f>
        <v>166</v>
      </c>
      <c r="H7" s="39">
        <f>IF(ISERROR(E7/F7*G7),"-",E7/F7*G7)</f>
        <v>0</v>
      </c>
      <c r="I7" s="40">
        <f t="shared" ref="I7:I24" si="7">H7</f>
        <v>0</v>
      </c>
      <c r="J7" s="174"/>
      <c r="K7" s="169">
        <v>2</v>
      </c>
      <c r="L7" s="170" t="str">
        <f>'C. CP'!I6</f>
        <v>S.2</v>
      </c>
      <c r="M7" s="171" t="str">
        <f>'C. CP'!H6</f>
        <v>Menjunjung tinggi nilai kemanusiaan dalam menjalankan tugas berdasarkan agama, moral, dan etika;</v>
      </c>
      <c r="N7" s="585" t="s">
        <v>209</v>
      </c>
      <c r="O7" s="585" t="s">
        <v>209</v>
      </c>
      <c r="P7" s="585" t="s">
        <v>209</v>
      </c>
      <c r="Q7" s="585" t="s">
        <v>209</v>
      </c>
      <c r="R7" s="585" t="s">
        <v>209</v>
      </c>
      <c r="S7" s="585" t="s">
        <v>209</v>
      </c>
      <c r="T7" s="585" t="s">
        <v>209</v>
      </c>
      <c r="U7" s="585" t="s">
        <v>209</v>
      </c>
      <c r="V7" s="585" t="s">
        <v>209</v>
      </c>
      <c r="W7" s="585" t="s">
        <v>209</v>
      </c>
      <c r="X7" s="585" t="s">
        <v>209</v>
      </c>
      <c r="Y7" s="585" t="s">
        <v>209</v>
      </c>
      <c r="Z7" s="585" t="s">
        <v>209</v>
      </c>
      <c r="AA7" s="585" t="s">
        <v>209</v>
      </c>
      <c r="AB7" s="585" t="s">
        <v>209</v>
      </c>
      <c r="AC7" s="585" t="s">
        <v>209</v>
      </c>
      <c r="AD7" s="585" t="s">
        <v>209</v>
      </c>
      <c r="AE7" s="585" t="s">
        <v>209</v>
      </c>
      <c r="AF7" s="585" t="s">
        <v>209</v>
      </c>
      <c r="AG7" s="585" t="s">
        <v>209</v>
      </c>
      <c r="AH7" s="585" t="s">
        <v>209</v>
      </c>
      <c r="AI7" s="585" t="s">
        <v>209</v>
      </c>
      <c r="AJ7" s="585" t="s">
        <v>209</v>
      </c>
      <c r="AK7" s="585" t="s">
        <v>209</v>
      </c>
      <c r="AL7" s="585" t="s">
        <v>209</v>
      </c>
      <c r="AM7" s="585" t="s">
        <v>209</v>
      </c>
      <c r="AN7" s="585" t="s">
        <v>209</v>
      </c>
      <c r="AO7" s="585" t="s">
        <v>209</v>
      </c>
      <c r="AP7" s="585" t="s">
        <v>209</v>
      </c>
      <c r="AQ7" s="585" t="s">
        <v>209</v>
      </c>
      <c r="AR7" s="585" t="s">
        <v>209</v>
      </c>
      <c r="AS7" s="585" t="s">
        <v>209</v>
      </c>
      <c r="AT7" s="585" t="s">
        <v>209</v>
      </c>
      <c r="AU7" s="585" t="s">
        <v>209</v>
      </c>
      <c r="AV7" s="585" t="s">
        <v>209</v>
      </c>
      <c r="AW7" s="585" t="s">
        <v>209</v>
      </c>
      <c r="AX7" s="585" t="s">
        <v>209</v>
      </c>
      <c r="AY7" s="585" t="s">
        <v>209</v>
      </c>
      <c r="AZ7" s="585" t="s">
        <v>209</v>
      </c>
      <c r="BA7" s="585" t="s">
        <v>209</v>
      </c>
      <c r="BB7" s="585" t="s">
        <v>209</v>
      </c>
      <c r="BC7" s="585" t="s">
        <v>209</v>
      </c>
      <c r="BD7" s="585" t="s">
        <v>209</v>
      </c>
      <c r="BE7" s="585" t="s">
        <v>209</v>
      </c>
      <c r="BF7" s="585" t="s">
        <v>209</v>
      </c>
      <c r="BG7" s="585" t="s">
        <v>209</v>
      </c>
      <c r="BH7" s="585" t="s">
        <v>209</v>
      </c>
      <c r="BI7" s="585" t="s">
        <v>209</v>
      </c>
      <c r="BJ7" s="585" t="s">
        <v>209</v>
      </c>
      <c r="BK7" s="585" t="s">
        <v>209</v>
      </c>
      <c r="BL7" s="585" t="s">
        <v>209</v>
      </c>
      <c r="BM7" s="585" t="s">
        <v>209</v>
      </c>
      <c r="BN7" s="585" t="s">
        <v>209</v>
      </c>
      <c r="BO7" s="585" t="s">
        <v>209</v>
      </c>
      <c r="BP7" s="585" t="s">
        <v>209</v>
      </c>
      <c r="BQ7" s="585" t="s">
        <v>209</v>
      </c>
      <c r="BR7" s="585" t="s">
        <v>209</v>
      </c>
      <c r="BS7" s="585" t="s">
        <v>209</v>
      </c>
      <c r="BT7" s="585" t="s">
        <v>209</v>
      </c>
      <c r="BU7" s="585" t="s">
        <v>209</v>
      </c>
      <c r="BV7" s="585" t="s">
        <v>209</v>
      </c>
      <c r="BW7" s="585" t="s">
        <v>209</v>
      </c>
      <c r="BX7" s="585" t="s">
        <v>209</v>
      </c>
      <c r="BY7" s="585" t="s">
        <v>209</v>
      </c>
      <c r="BZ7" s="585" t="s">
        <v>209</v>
      </c>
      <c r="CA7" s="585" t="s">
        <v>209</v>
      </c>
      <c r="CB7" s="585" t="s">
        <v>209</v>
      </c>
      <c r="CC7" s="585" t="s">
        <v>209</v>
      </c>
      <c r="CD7" s="585" t="s">
        <v>209</v>
      </c>
      <c r="CE7" s="585" t="s">
        <v>209</v>
      </c>
      <c r="CF7" s="585" t="s">
        <v>209</v>
      </c>
      <c r="CG7" s="585" t="s">
        <v>209</v>
      </c>
      <c r="CH7" s="585" t="s">
        <v>209</v>
      </c>
      <c r="CI7" s="585" t="s">
        <v>209</v>
      </c>
      <c r="CJ7" s="585" t="s">
        <v>209</v>
      </c>
      <c r="CK7" s="585" t="s">
        <v>209</v>
      </c>
      <c r="CL7" s="585" t="s">
        <v>209</v>
      </c>
      <c r="CM7" s="585" t="s">
        <v>209</v>
      </c>
      <c r="CN7" s="585" t="s">
        <v>209</v>
      </c>
      <c r="CO7" s="585" t="s">
        <v>209</v>
      </c>
      <c r="CP7" s="585" t="s">
        <v>209</v>
      </c>
      <c r="CQ7" s="585" t="s">
        <v>209</v>
      </c>
      <c r="CR7" s="585" t="s">
        <v>209</v>
      </c>
      <c r="CS7" s="585" t="s">
        <v>209</v>
      </c>
      <c r="CT7" s="585" t="s">
        <v>209</v>
      </c>
      <c r="CU7" s="585" t="s">
        <v>209</v>
      </c>
      <c r="CV7" s="585" t="s">
        <v>209</v>
      </c>
      <c r="CW7" s="585" t="s">
        <v>209</v>
      </c>
      <c r="CX7" s="585" t="s">
        <v>209</v>
      </c>
      <c r="CY7" s="585" t="s">
        <v>209</v>
      </c>
      <c r="CZ7" s="585" t="s">
        <v>209</v>
      </c>
      <c r="DA7" s="585" t="s">
        <v>209</v>
      </c>
      <c r="DB7" s="585" t="s">
        <v>209</v>
      </c>
      <c r="DC7" s="585" t="s">
        <v>209</v>
      </c>
      <c r="DD7" s="585" t="s">
        <v>209</v>
      </c>
      <c r="DE7" s="585" t="s">
        <v>209</v>
      </c>
      <c r="DF7" s="585" t="s">
        <v>209</v>
      </c>
      <c r="DG7" s="585" t="s">
        <v>209</v>
      </c>
      <c r="DH7" s="585" t="s">
        <v>209</v>
      </c>
      <c r="DI7" s="585" t="s">
        <v>209</v>
      </c>
      <c r="DJ7" s="585" t="s">
        <v>209</v>
      </c>
      <c r="DK7" s="585" t="s">
        <v>209</v>
      </c>
      <c r="DL7" s="585" t="s">
        <v>209</v>
      </c>
      <c r="DM7" s="585" t="s">
        <v>209</v>
      </c>
      <c r="DN7" s="585" t="s">
        <v>209</v>
      </c>
      <c r="DO7" s="585" t="s">
        <v>209</v>
      </c>
      <c r="DP7" s="585" t="s">
        <v>209</v>
      </c>
      <c r="DQ7" s="585" t="s">
        <v>209</v>
      </c>
      <c r="DR7" s="585" t="s">
        <v>209</v>
      </c>
      <c r="DS7" s="585" t="s">
        <v>209</v>
      </c>
      <c r="DT7" s="585" t="s">
        <v>209</v>
      </c>
      <c r="DU7" s="585" t="s">
        <v>209</v>
      </c>
      <c r="DV7" s="585" t="s">
        <v>209</v>
      </c>
      <c r="DW7" s="585" t="s">
        <v>209</v>
      </c>
      <c r="DX7" s="585" t="s">
        <v>209</v>
      </c>
      <c r="DY7" s="585" t="s">
        <v>209</v>
      </c>
      <c r="DZ7" s="585" t="s">
        <v>209</v>
      </c>
      <c r="EA7" s="585" t="s">
        <v>209</v>
      </c>
      <c r="EB7" s="585" t="s">
        <v>209</v>
      </c>
      <c r="EC7" s="585" t="s">
        <v>209</v>
      </c>
      <c r="ED7" s="585" t="s">
        <v>209</v>
      </c>
      <c r="EE7" s="585" t="s">
        <v>209</v>
      </c>
      <c r="EF7" s="585" t="s">
        <v>209</v>
      </c>
      <c r="EG7" s="585" t="s">
        <v>209</v>
      </c>
      <c r="EH7" s="585" t="s">
        <v>209</v>
      </c>
      <c r="EI7" s="585" t="s">
        <v>209</v>
      </c>
      <c r="EJ7" s="585" t="s">
        <v>209</v>
      </c>
      <c r="EK7" s="585" t="s">
        <v>209</v>
      </c>
      <c r="EL7" s="585" t="s">
        <v>209</v>
      </c>
      <c r="EM7" s="585" t="s">
        <v>209</v>
      </c>
      <c r="EN7" s="585" t="s">
        <v>209</v>
      </c>
      <c r="EO7" s="585" t="s">
        <v>209</v>
      </c>
      <c r="EP7" s="585" t="s">
        <v>209</v>
      </c>
      <c r="EQ7" s="585" t="s">
        <v>209</v>
      </c>
      <c r="ER7" s="585" t="s">
        <v>209</v>
      </c>
      <c r="ES7" s="585" t="s">
        <v>209</v>
      </c>
      <c r="ET7" s="585" t="s">
        <v>209</v>
      </c>
      <c r="EU7" s="585" t="s">
        <v>209</v>
      </c>
      <c r="EV7" s="585" t="s">
        <v>209</v>
      </c>
      <c r="EW7" s="585" t="s">
        <v>209</v>
      </c>
      <c r="EX7" s="585" t="s">
        <v>209</v>
      </c>
      <c r="EY7" s="585" t="s">
        <v>209</v>
      </c>
      <c r="EZ7" s="585" t="s">
        <v>209</v>
      </c>
      <c r="FA7" s="585" t="s">
        <v>209</v>
      </c>
      <c r="FB7" s="585" t="s">
        <v>209</v>
      </c>
      <c r="FC7" s="585" t="s">
        <v>209</v>
      </c>
      <c r="FD7" s="585" t="s">
        <v>209</v>
      </c>
      <c r="FE7" s="585" t="s">
        <v>209</v>
      </c>
      <c r="FF7" s="585" t="s">
        <v>209</v>
      </c>
      <c r="FG7" s="585" t="s">
        <v>209</v>
      </c>
      <c r="FH7" s="585" t="s">
        <v>209</v>
      </c>
      <c r="FI7" s="585" t="s">
        <v>209</v>
      </c>
      <c r="FJ7" s="585" t="s">
        <v>209</v>
      </c>
      <c r="FK7" s="585" t="s">
        <v>209</v>
      </c>
      <c r="FL7" s="585" t="s">
        <v>209</v>
      </c>
      <c r="FM7" s="585" t="s">
        <v>209</v>
      </c>
      <c r="FN7" s="585" t="s">
        <v>209</v>
      </c>
      <c r="FO7" s="585" t="s">
        <v>209</v>
      </c>
      <c r="FP7" s="585" t="s">
        <v>209</v>
      </c>
      <c r="FQ7" s="585" t="s">
        <v>209</v>
      </c>
      <c r="FR7" s="585" t="s">
        <v>209</v>
      </c>
      <c r="FS7" s="585" t="s">
        <v>209</v>
      </c>
      <c r="FT7" s="585" t="s">
        <v>209</v>
      </c>
      <c r="FU7" s="585" t="s">
        <v>209</v>
      </c>
      <c r="FV7" s="585" t="s">
        <v>209</v>
      </c>
      <c r="FW7" s="585" t="s">
        <v>209</v>
      </c>
      <c r="FX7" s="585" t="s">
        <v>209</v>
      </c>
      <c r="FY7" s="585" t="s">
        <v>209</v>
      </c>
      <c r="FZ7" s="585" t="s">
        <v>209</v>
      </c>
      <c r="GA7" s="585" t="s">
        <v>209</v>
      </c>
      <c r="GB7" s="585" t="s">
        <v>209</v>
      </c>
      <c r="GC7" s="585" t="s">
        <v>209</v>
      </c>
      <c r="GD7" s="585" t="s">
        <v>209</v>
      </c>
      <c r="GE7" s="585" t="s">
        <v>209</v>
      </c>
      <c r="GF7" s="585" t="s">
        <v>209</v>
      </c>
      <c r="GG7" s="585" t="s">
        <v>209</v>
      </c>
      <c r="GH7" s="585" t="s">
        <v>209</v>
      </c>
      <c r="GI7" s="585" t="s">
        <v>209</v>
      </c>
      <c r="GJ7" s="585" t="s">
        <v>209</v>
      </c>
      <c r="GK7" s="585" t="s">
        <v>209</v>
      </c>
      <c r="GL7" s="585" t="s">
        <v>209</v>
      </c>
      <c r="GM7" s="585" t="s">
        <v>209</v>
      </c>
      <c r="GN7" s="585" t="s">
        <v>209</v>
      </c>
      <c r="GO7" s="585" t="s">
        <v>209</v>
      </c>
      <c r="GP7" s="585" t="s">
        <v>209</v>
      </c>
      <c r="GQ7" s="585" t="s">
        <v>209</v>
      </c>
      <c r="GR7" s="585" t="s">
        <v>209</v>
      </c>
      <c r="GS7" s="585" t="s">
        <v>209</v>
      </c>
      <c r="GT7" s="585" t="s">
        <v>209</v>
      </c>
      <c r="GU7" s="585" t="s">
        <v>209</v>
      </c>
      <c r="GV7" s="585" t="s">
        <v>209</v>
      </c>
      <c r="GW7" s="585" t="s">
        <v>209</v>
      </c>
      <c r="GX7" s="585" t="s">
        <v>209</v>
      </c>
      <c r="GY7" s="585" t="s">
        <v>209</v>
      </c>
      <c r="GZ7" s="585" t="s">
        <v>209</v>
      </c>
      <c r="HA7" s="585" t="s">
        <v>209</v>
      </c>
      <c r="HB7" s="585" t="s">
        <v>209</v>
      </c>
      <c r="HC7" s="585" t="s">
        <v>209</v>
      </c>
      <c r="HD7" s="585" t="s">
        <v>209</v>
      </c>
      <c r="HE7" s="585" t="s">
        <v>209</v>
      </c>
      <c r="HF7" s="585" t="s">
        <v>209</v>
      </c>
      <c r="HG7" s="585" t="s">
        <v>209</v>
      </c>
      <c r="HH7" s="585" t="s">
        <v>209</v>
      </c>
      <c r="HI7" s="585" t="s">
        <v>209</v>
      </c>
      <c r="HJ7" s="585" t="s">
        <v>209</v>
      </c>
      <c r="HK7" s="585" t="s">
        <v>209</v>
      </c>
      <c r="HL7" s="585" t="s">
        <v>209</v>
      </c>
      <c r="HM7" s="585" t="s">
        <v>209</v>
      </c>
      <c r="HN7" s="585" t="s">
        <v>209</v>
      </c>
      <c r="HO7" s="585" t="s">
        <v>209</v>
      </c>
      <c r="HP7" s="585" t="s">
        <v>209</v>
      </c>
      <c r="HQ7" s="585" t="s">
        <v>209</v>
      </c>
      <c r="HR7" s="585" t="s">
        <v>209</v>
      </c>
      <c r="HS7" s="585" t="s">
        <v>209</v>
      </c>
      <c r="HT7" s="585" t="s">
        <v>209</v>
      </c>
      <c r="HU7" s="585" t="s">
        <v>209</v>
      </c>
      <c r="HV7" s="585" t="s">
        <v>209</v>
      </c>
      <c r="HW7" s="585" t="s">
        <v>209</v>
      </c>
      <c r="HX7" s="585" t="s">
        <v>209</v>
      </c>
      <c r="HY7" s="585" t="s">
        <v>209</v>
      </c>
      <c r="HZ7" s="585" t="s">
        <v>209</v>
      </c>
      <c r="IA7" s="585" t="s">
        <v>209</v>
      </c>
      <c r="IB7" s="585" t="s">
        <v>209</v>
      </c>
      <c r="IC7" s="585" t="s">
        <v>209</v>
      </c>
      <c r="ID7" s="585" t="s">
        <v>209</v>
      </c>
      <c r="IE7" s="585" t="s">
        <v>209</v>
      </c>
      <c r="IF7" s="585" t="s">
        <v>209</v>
      </c>
      <c r="IG7" s="585" t="s">
        <v>209</v>
      </c>
      <c r="IH7" s="585" t="s">
        <v>209</v>
      </c>
      <c r="II7" s="585" t="s">
        <v>209</v>
      </c>
      <c r="IJ7" s="585" t="s">
        <v>209</v>
      </c>
      <c r="IK7" s="585" t="s">
        <v>209</v>
      </c>
      <c r="IL7" s="585" t="s">
        <v>209</v>
      </c>
      <c r="IM7" s="585" t="s">
        <v>209</v>
      </c>
      <c r="IN7" s="585" t="s">
        <v>209</v>
      </c>
      <c r="IO7" s="585" t="s">
        <v>209</v>
      </c>
      <c r="IP7" s="585" t="s">
        <v>209</v>
      </c>
      <c r="IQ7" s="585" t="s">
        <v>209</v>
      </c>
      <c r="IR7" s="585" t="s">
        <v>209</v>
      </c>
      <c r="IS7" s="585" t="s">
        <v>209</v>
      </c>
      <c r="IT7" s="585" t="s">
        <v>209</v>
      </c>
      <c r="IU7" s="585" t="s">
        <v>209</v>
      </c>
      <c r="IV7" s="585" t="s">
        <v>209</v>
      </c>
      <c r="IW7" s="585" t="s">
        <v>209</v>
      </c>
      <c r="IX7" s="585" t="s">
        <v>209</v>
      </c>
      <c r="IY7" s="585" t="s">
        <v>209</v>
      </c>
      <c r="IZ7" s="585" t="s">
        <v>209</v>
      </c>
      <c r="JA7" s="585" t="s">
        <v>209</v>
      </c>
      <c r="JB7" s="585" t="s">
        <v>209</v>
      </c>
      <c r="JC7" s="585" t="s">
        <v>209</v>
      </c>
      <c r="JD7" s="585" t="s">
        <v>209</v>
      </c>
      <c r="JE7" s="585" t="s">
        <v>209</v>
      </c>
      <c r="JF7" s="585" t="s">
        <v>209</v>
      </c>
      <c r="JG7" s="585" t="s">
        <v>209</v>
      </c>
      <c r="JH7" s="585" t="s">
        <v>209</v>
      </c>
      <c r="JI7" s="585" t="s">
        <v>209</v>
      </c>
      <c r="JJ7" s="585" t="s">
        <v>209</v>
      </c>
      <c r="JK7" s="585" t="s">
        <v>209</v>
      </c>
      <c r="JL7" s="585" t="s">
        <v>209</v>
      </c>
      <c r="JM7" s="585" t="s">
        <v>209</v>
      </c>
      <c r="JN7" s="585" t="s">
        <v>209</v>
      </c>
      <c r="JO7" s="585" t="s">
        <v>209</v>
      </c>
      <c r="JP7" s="585" t="s">
        <v>209</v>
      </c>
      <c r="JQ7" s="585" t="s">
        <v>209</v>
      </c>
      <c r="JR7" s="585" t="s">
        <v>209</v>
      </c>
      <c r="JS7" s="585" t="s">
        <v>209</v>
      </c>
      <c r="JT7" s="585" t="s">
        <v>209</v>
      </c>
      <c r="JU7" s="585" t="s">
        <v>209</v>
      </c>
      <c r="JV7" s="585" t="s">
        <v>209</v>
      </c>
      <c r="JW7" s="585" t="s">
        <v>209</v>
      </c>
      <c r="JX7" s="585" t="s">
        <v>209</v>
      </c>
      <c r="JY7" s="585" t="s">
        <v>209</v>
      </c>
      <c r="JZ7" s="585" t="s">
        <v>209</v>
      </c>
      <c r="KA7" s="585" t="s">
        <v>209</v>
      </c>
      <c r="KB7" s="585" t="s">
        <v>209</v>
      </c>
      <c r="KC7" s="585" t="s">
        <v>209</v>
      </c>
      <c r="KD7" s="585" t="s">
        <v>209</v>
      </c>
      <c r="KE7" s="585" t="s">
        <v>209</v>
      </c>
      <c r="KF7" s="585" t="s">
        <v>209</v>
      </c>
      <c r="KG7" s="585" t="s">
        <v>209</v>
      </c>
      <c r="KH7" s="585" t="s">
        <v>209</v>
      </c>
      <c r="KI7" s="585" t="s">
        <v>209</v>
      </c>
      <c r="KJ7" s="585" t="s">
        <v>209</v>
      </c>
      <c r="KK7" s="585" t="s">
        <v>209</v>
      </c>
      <c r="KL7" s="585" t="s">
        <v>209</v>
      </c>
      <c r="KM7" s="585" t="s">
        <v>209</v>
      </c>
      <c r="KN7" s="585" t="s">
        <v>209</v>
      </c>
      <c r="KO7" s="585" t="s">
        <v>209</v>
      </c>
      <c r="KP7" s="585" t="s">
        <v>209</v>
      </c>
      <c r="KQ7" s="585" t="s">
        <v>209</v>
      </c>
      <c r="KR7" s="585" t="s">
        <v>209</v>
      </c>
      <c r="KS7" s="585" t="s">
        <v>209</v>
      </c>
      <c r="KT7" s="585" t="s">
        <v>209</v>
      </c>
      <c r="KU7" s="585" t="s">
        <v>209</v>
      </c>
      <c r="KV7" s="585" t="s">
        <v>209</v>
      </c>
      <c r="KW7" s="585" t="s">
        <v>209</v>
      </c>
      <c r="KX7" s="585" t="s">
        <v>209</v>
      </c>
      <c r="KY7" s="585" t="s">
        <v>209</v>
      </c>
      <c r="KZ7" s="585" t="s">
        <v>209</v>
      </c>
      <c r="LA7" s="585" t="s">
        <v>209</v>
      </c>
      <c r="LB7" s="585" t="s">
        <v>209</v>
      </c>
      <c r="LC7" s="585" t="s">
        <v>209</v>
      </c>
      <c r="LD7" s="585" t="s">
        <v>209</v>
      </c>
      <c r="LE7" s="585" t="s">
        <v>209</v>
      </c>
      <c r="LF7" s="585" t="s">
        <v>209</v>
      </c>
      <c r="LG7" s="585" t="s">
        <v>209</v>
      </c>
      <c r="LH7" s="585" t="s">
        <v>209</v>
      </c>
      <c r="LI7" s="585" t="s">
        <v>209</v>
      </c>
      <c r="LJ7" s="585" t="s">
        <v>209</v>
      </c>
      <c r="LK7" s="585" t="s">
        <v>209</v>
      </c>
      <c r="LL7" s="585" t="s">
        <v>209</v>
      </c>
      <c r="LM7" s="585" t="s">
        <v>209</v>
      </c>
      <c r="LN7" s="585" t="s">
        <v>209</v>
      </c>
      <c r="LO7" s="585" t="s">
        <v>209</v>
      </c>
      <c r="LP7" s="585" t="s">
        <v>209</v>
      </c>
      <c r="LQ7" s="585" t="s">
        <v>209</v>
      </c>
      <c r="LR7" s="585" t="s">
        <v>209</v>
      </c>
      <c r="LS7" s="585" t="s">
        <v>209</v>
      </c>
      <c r="LT7" s="585" t="s">
        <v>209</v>
      </c>
      <c r="LU7" s="585" t="s">
        <v>209</v>
      </c>
      <c r="LV7" s="585" t="s">
        <v>209</v>
      </c>
      <c r="LW7" s="585" t="s">
        <v>209</v>
      </c>
      <c r="LX7" s="585" t="s">
        <v>209</v>
      </c>
      <c r="LY7" s="585" t="s">
        <v>209</v>
      </c>
      <c r="LZ7" s="585" t="s">
        <v>209</v>
      </c>
      <c r="MA7" s="585" t="s">
        <v>209</v>
      </c>
      <c r="MB7" s="585" t="s">
        <v>209</v>
      </c>
      <c r="MC7" s="585" t="s">
        <v>209</v>
      </c>
      <c r="MD7" s="585" t="s">
        <v>209</v>
      </c>
      <c r="ME7" s="585" t="s">
        <v>209</v>
      </c>
      <c r="MF7" s="585" t="s">
        <v>209</v>
      </c>
      <c r="MG7" s="585" t="s">
        <v>209</v>
      </c>
      <c r="MH7" s="585" t="s">
        <v>209</v>
      </c>
      <c r="MI7" s="585" t="s">
        <v>209</v>
      </c>
      <c r="MJ7" s="585" t="s">
        <v>209</v>
      </c>
      <c r="MK7" s="585" t="s">
        <v>209</v>
      </c>
      <c r="ML7" s="585" t="s">
        <v>209</v>
      </c>
      <c r="MM7" s="585" t="s">
        <v>209</v>
      </c>
      <c r="MN7" s="585" t="s">
        <v>209</v>
      </c>
      <c r="MO7" s="585" t="s">
        <v>209</v>
      </c>
      <c r="MP7" s="585" t="s">
        <v>209</v>
      </c>
      <c r="MQ7" s="585" t="s">
        <v>209</v>
      </c>
      <c r="MR7" s="585" t="s">
        <v>209</v>
      </c>
      <c r="MS7" s="585" t="s">
        <v>209</v>
      </c>
      <c r="MT7" s="585" t="s">
        <v>209</v>
      </c>
      <c r="MU7" s="585" t="s">
        <v>209</v>
      </c>
      <c r="MV7" s="585" t="s">
        <v>209</v>
      </c>
      <c r="MW7" s="585" t="s">
        <v>209</v>
      </c>
      <c r="MX7" s="585" t="s">
        <v>209</v>
      </c>
      <c r="MY7" s="585" t="s">
        <v>209</v>
      </c>
      <c r="MZ7" s="585" t="s">
        <v>209</v>
      </c>
      <c r="NA7" s="585" t="s">
        <v>209</v>
      </c>
      <c r="NB7" s="585" t="s">
        <v>209</v>
      </c>
      <c r="NC7" s="585" t="s">
        <v>209</v>
      </c>
      <c r="ND7" s="585" t="s">
        <v>209</v>
      </c>
      <c r="NE7" s="585" t="s">
        <v>209</v>
      </c>
      <c r="NF7" s="585" t="s">
        <v>209</v>
      </c>
      <c r="NG7" s="585" t="s">
        <v>209</v>
      </c>
      <c r="NH7" s="585" t="s">
        <v>209</v>
      </c>
      <c r="NI7" s="585" t="s">
        <v>209</v>
      </c>
      <c r="NJ7" s="585" t="s">
        <v>209</v>
      </c>
      <c r="NK7" s="585" t="s">
        <v>209</v>
      </c>
      <c r="NL7" s="585" t="s">
        <v>209</v>
      </c>
      <c r="NM7" s="585" t="s">
        <v>209</v>
      </c>
      <c r="NN7" s="585" t="s">
        <v>209</v>
      </c>
      <c r="NO7" s="585" t="s">
        <v>209</v>
      </c>
      <c r="NP7" s="585" t="s">
        <v>209</v>
      </c>
      <c r="NQ7" s="585" t="s">
        <v>209</v>
      </c>
      <c r="NR7" s="585" t="s">
        <v>209</v>
      </c>
      <c r="NS7" s="585" t="s">
        <v>209</v>
      </c>
      <c r="NT7" s="585" t="s">
        <v>209</v>
      </c>
      <c r="NU7" s="585" t="s">
        <v>209</v>
      </c>
      <c r="NV7" s="585" t="s">
        <v>209</v>
      </c>
      <c r="NW7" s="585" t="s">
        <v>209</v>
      </c>
      <c r="NX7" s="585" t="s">
        <v>209</v>
      </c>
      <c r="NY7" s="585" t="s">
        <v>209</v>
      </c>
      <c r="NZ7" s="585" t="s">
        <v>209</v>
      </c>
      <c r="OA7" s="585" t="s">
        <v>209</v>
      </c>
      <c r="OB7" s="585" t="s">
        <v>209</v>
      </c>
      <c r="OC7" s="585" t="s">
        <v>209</v>
      </c>
      <c r="OD7" s="585" t="s">
        <v>209</v>
      </c>
      <c r="OE7" s="585" t="s">
        <v>209</v>
      </c>
      <c r="OF7" s="585" t="s">
        <v>209</v>
      </c>
      <c r="OG7" s="585" t="s">
        <v>209</v>
      </c>
      <c r="OH7" s="585" t="s">
        <v>209</v>
      </c>
      <c r="OI7" s="585" t="s">
        <v>209</v>
      </c>
      <c r="OJ7" s="585" t="s">
        <v>209</v>
      </c>
      <c r="OK7" s="585" t="s">
        <v>209</v>
      </c>
      <c r="OL7" s="585" t="s">
        <v>209</v>
      </c>
      <c r="OM7" s="585" t="s">
        <v>209</v>
      </c>
      <c r="ON7" s="585" t="s">
        <v>209</v>
      </c>
      <c r="OO7" s="585" t="s">
        <v>209</v>
      </c>
      <c r="OP7" s="585" t="s">
        <v>209</v>
      </c>
      <c r="OQ7" s="585" t="s">
        <v>209</v>
      </c>
      <c r="OR7" s="585" t="s">
        <v>209</v>
      </c>
      <c r="OS7" s="585" t="s">
        <v>209</v>
      </c>
      <c r="OT7" s="585" t="s">
        <v>209</v>
      </c>
      <c r="OU7" s="585" t="s">
        <v>209</v>
      </c>
      <c r="OV7" s="585" t="s">
        <v>209</v>
      </c>
      <c r="OW7" s="585" t="s">
        <v>209</v>
      </c>
      <c r="OX7" s="585" t="s">
        <v>209</v>
      </c>
      <c r="OY7" s="76" t="str">
        <f t="shared" si="0"/>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OZ7" s="41">
        <f t="shared" si="1"/>
        <v>0</v>
      </c>
      <c r="PA7" s="77">
        <f t="shared" si="2"/>
        <v>0</v>
      </c>
      <c r="PB7" s="77">
        <f t="shared" si="3"/>
        <v>0</v>
      </c>
      <c r="PC7" s="78">
        <f t="shared" si="4"/>
        <v>0</v>
      </c>
      <c r="PD7" s="79">
        <f t="shared" si="5"/>
        <v>0</v>
      </c>
    </row>
    <row r="8" spans="1:420" s="42" customFormat="1" ht="87" x14ac:dyDescent="0.35">
      <c r="B8" s="84" t="str">
        <f>'C. CP'!J7</f>
        <v xml:space="preserve">KKN, Peradaban Islam dan Islam Nusantara, </v>
      </c>
      <c r="C8" s="82"/>
      <c r="D8" s="38"/>
      <c r="E8" s="37">
        <f t="shared" si="6"/>
        <v>0</v>
      </c>
      <c r="F8" s="37">
        <f t="shared" ref="F8" si="8">F7</f>
        <v>2765</v>
      </c>
      <c r="G8" s="37">
        <f t="shared" ref="G8" si="9">G7</f>
        <v>166</v>
      </c>
      <c r="H8" s="39">
        <f>IF(ISERROR(E8/F8*G8),"-",E8/F8*G8)</f>
        <v>0</v>
      </c>
      <c r="I8" s="40">
        <f t="shared" si="7"/>
        <v>0</v>
      </c>
      <c r="J8" s="174"/>
      <c r="K8" s="169">
        <v>3</v>
      </c>
      <c r="L8" s="170" t="str">
        <f>'C. CP'!I7</f>
        <v>S.3</v>
      </c>
      <c r="M8" s="171" t="str">
        <f>'C. CP'!H7</f>
        <v>Berkontribusi dalam peningkatan mutu kehidupan bermasyarakat, berbangsa, bernegara, dan kemajuan peradaban berdasarkan Pancasila;</v>
      </c>
      <c r="N8" s="175"/>
      <c r="O8" s="172"/>
      <c r="P8" s="172"/>
      <c r="Q8" s="172"/>
      <c r="R8" s="172"/>
      <c r="S8" s="172"/>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584" t="s">
        <v>209</v>
      </c>
      <c r="CH8" s="584" t="s">
        <v>209</v>
      </c>
      <c r="CI8" s="584" t="s">
        <v>209</v>
      </c>
      <c r="CJ8" s="584" t="s">
        <v>209</v>
      </c>
      <c r="CK8" s="584" t="s">
        <v>209</v>
      </c>
      <c r="CL8" s="584" t="s">
        <v>209</v>
      </c>
      <c r="CM8" s="584" t="s">
        <v>209</v>
      </c>
      <c r="CN8" s="584" t="s">
        <v>209</v>
      </c>
      <c r="CO8" s="584" t="s">
        <v>209</v>
      </c>
      <c r="CP8" s="584" t="s">
        <v>209</v>
      </c>
      <c r="CQ8" s="584" t="s">
        <v>209</v>
      </c>
      <c r="CR8" s="584" t="s">
        <v>209</v>
      </c>
      <c r="CS8" s="584" t="s">
        <v>209</v>
      </c>
      <c r="CT8" s="584" t="s">
        <v>209</v>
      </c>
      <c r="CU8" s="584" t="s">
        <v>209</v>
      </c>
      <c r="CV8" s="584" t="s">
        <v>209</v>
      </c>
      <c r="CW8" s="584" t="s">
        <v>209</v>
      </c>
      <c r="CX8" s="584" t="s">
        <v>209</v>
      </c>
      <c r="CY8" s="584" t="s">
        <v>209</v>
      </c>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c r="LL8" s="173"/>
      <c r="LM8" s="173"/>
      <c r="LN8" s="173"/>
      <c r="LO8" s="173"/>
      <c r="LP8" s="173"/>
      <c r="LQ8" s="173"/>
      <c r="LR8" s="173"/>
      <c r="LS8" s="173"/>
      <c r="LT8" s="173"/>
      <c r="LU8" s="173"/>
      <c r="LV8" s="173"/>
      <c r="LW8" s="173"/>
      <c r="LX8" s="173"/>
      <c r="LY8" s="173"/>
      <c r="LZ8" s="173"/>
      <c r="MA8" s="173"/>
      <c r="MB8" s="173"/>
      <c r="MC8" s="173"/>
      <c r="MD8" s="173"/>
      <c r="ME8" s="173"/>
      <c r="MF8" s="173"/>
      <c r="MG8" s="173"/>
      <c r="MH8" s="173"/>
      <c r="MI8" s="173"/>
      <c r="MJ8" s="173"/>
      <c r="MK8" s="173"/>
      <c r="ML8" s="173"/>
      <c r="MM8" s="173"/>
      <c r="MN8" s="173"/>
      <c r="MO8" s="173"/>
      <c r="MP8" s="173"/>
      <c r="MQ8" s="173"/>
      <c r="MR8" s="173"/>
      <c r="MS8" s="173"/>
      <c r="MT8" s="173"/>
      <c r="MU8" s="173"/>
      <c r="MV8" s="173"/>
      <c r="MW8" s="173"/>
      <c r="MX8" s="173"/>
      <c r="MY8" s="173"/>
      <c r="MZ8" s="173"/>
      <c r="NA8" s="173"/>
      <c r="NB8" s="173"/>
      <c r="NC8" s="173"/>
      <c r="ND8" s="173"/>
      <c r="NE8" s="173"/>
      <c r="NF8" s="173"/>
      <c r="NG8" s="173"/>
      <c r="NH8" s="173"/>
      <c r="NI8" s="173"/>
      <c r="NJ8" s="173"/>
      <c r="NK8" s="173"/>
      <c r="NL8" s="173"/>
      <c r="NM8" s="173"/>
      <c r="NN8" s="173"/>
      <c r="NO8" s="173"/>
      <c r="NP8" s="173"/>
      <c r="NQ8" s="173"/>
      <c r="NR8" s="173"/>
      <c r="NS8" s="173"/>
      <c r="NT8" s="173"/>
      <c r="NU8" s="173"/>
      <c r="NV8" s="173"/>
      <c r="NW8" s="173"/>
      <c r="NX8" s="173"/>
      <c r="NY8" s="173"/>
      <c r="NZ8" s="173"/>
      <c r="OA8" s="173"/>
      <c r="OB8" s="173"/>
      <c r="OC8" s="173"/>
      <c r="OD8" s="173"/>
      <c r="OE8" s="173"/>
      <c r="OF8" s="173"/>
      <c r="OG8" s="173"/>
      <c r="OH8" s="173"/>
      <c r="OI8" s="173"/>
      <c r="OJ8" s="173"/>
      <c r="OK8" s="173"/>
      <c r="OL8" s="173"/>
      <c r="OM8" s="173"/>
      <c r="ON8" s="173"/>
      <c r="OO8" s="173"/>
      <c r="OP8" s="173"/>
      <c r="OQ8" s="173"/>
      <c r="OR8" s="173"/>
      <c r="OS8" s="173"/>
      <c r="OT8" s="173"/>
      <c r="OU8" s="173"/>
      <c r="OV8" s="173"/>
      <c r="OW8" s="173"/>
      <c r="OX8" s="173"/>
      <c r="OY8" s="76" t="str">
        <f t="shared" si="0"/>
        <v xml:space="preserve">KKN, Peradaban Islam dan Islam Nusantara, </v>
      </c>
      <c r="OZ8" s="41">
        <f t="shared" si="1"/>
        <v>0</v>
      </c>
      <c r="PA8" s="77">
        <f t="shared" si="2"/>
        <v>0</v>
      </c>
      <c r="PB8" s="77">
        <f t="shared" si="3"/>
        <v>0</v>
      </c>
      <c r="PC8" s="78">
        <f t="shared" si="4"/>
        <v>0</v>
      </c>
      <c r="PD8" s="79">
        <f t="shared" si="5"/>
        <v>0</v>
      </c>
    </row>
    <row r="9" spans="1:420" s="42" customFormat="1" ht="87" x14ac:dyDescent="0.35">
      <c r="B9" s="84" t="str">
        <f>'C. CP'!J8</f>
        <v>Pancasila, Pendidikan Kewarganegaraan, Bahasa Indonesia</v>
      </c>
      <c r="C9" s="82"/>
      <c r="D9" s="38"/>
      <c r="E9" s="37">
        <f t="shared" ref="E9:E12" si="10">C9*D9</f>
        <v>0</v>
      </c>
      <c r="F9" s="37">
        <f t="shared" ref="F9:F12" si="11">F8</f>
        <v>2765</v>
      </c>
      <c r="G9" s="37">
        <f t="shared" ref="G9:G12" si="12">G8</f>
        <v>166</v>
      </c>
      <c r="H9" s="39">
        <f t="shared" ref="H9:H12" si="13">IF(ISERROR(E9/F9*G9),"-",E9/F9*G9)</f>
        <v>0</v>
      </c>
      <c r="I9" s="40">
        <f t="shared" si="7"/>
        <v>0</v>
      </c>
      <c r="J9" s="174"/>
      <c r="K9" s="169">
        <v>4</v>
      </c>
      <c r="L9" s="170" t="str">
        <f>'C. CP'!I8</f>
        <v>S.4</v>
      </c>
      <c r="M9" s="171" t="str">
        <f>'C. CP'!H8</f>
        <v>Berperan sebagai warga negara yang bangga dan cinta tanah air, memiliki nasionalisme serta rasa tanggung jawab pada negara dan bangsa;</v>
      </c>
      <c r="N9" s="585" t="s">
        <v>209</v>
      </c>
      <c r="O9" s="584" t="s">
        <v>209</v>
      </c>
      <c r="P9" s="584" t="s">
        <v>209</v>
      </c>
      <c r="Q9" s="584" t="s">
        <v>209</v>
      </c>
      <c r="R9" s="584" t="s">
        <v>209</v>
      </c>
      <c r="S9" s="584" t="s">
        <v>209</v>
      </c>
      <c r="T9" s="584" t="s">
        <v>209</v>
      </c>
      <c r="U9" s="584" t="s">
        <v>209</v>
      </c>
      <c r="V9" s="584" t="s">
        <v>209</v>
      </c>
      <c r="W9" s="584" t="s">
        <v>209</v>
      </c>
      <c r="X9" s="584" t="s">
        <v>209</v>
      </c>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c r="GY9" s="173"/>
      <c r="GZ9" s="173"/>
      <c r="HA9" s="173"/>
      <c r="HB9" s="173"/>
      <c r="HC9" s="173"/>
      <c r="HD9" s="173"/>
      <c r="HE9" s="173"/>
      <c r="HF9" s="173"/>
      <c r="HG9" s="173"/>
      <c r="HH9" s="173"/>
      <c r="HI9" s="173"/>
      <c r="HJ9" s="173"/>
      <c r="HK9" s="173"/>
      <c r="HL9" s="173"/>
      <c r="HM9" s="173"/>
      <c r="HN9" s="173"/>
      <c r="HO9" s="173"/>
      <c r="HP9" s="173"/>
      <c r="HQ9" s="173"/>
      <c r="HR9" s="173"/>
      <c r="HS9" s="173"/>
      <c r="HT9" s="173"/>
      <c r="HU9" s="173"/>
      <c r="HV9" s="173"/>
      <c r="HW9" s="173"/>
      <c r="HX9" s="173"/>
      <c r="HY9" s="173"/>
      <c r="HZ9" s="173"/>
      <c r="IA9" s="173"/>
      <c r="IB9" s="173"/>
      <c r="IC9" s="173"/>
      <c r="ID9" s="173"/>
      <c r="IE9" s="173"/>
      <c r="IF9" s="173"/>
      <c r="IG9" s="173"/>
      <c r="IH9" s="173"/>
      <c r="II9" s="173"/>
      <c r="IJ9" s="173"/>
      <c r="IK9" s="173"/>
      <c r="IL9" s="173"/>
      <c r="IM9" s="173"/>
      <c r="IN9" s="173"/>
      <c r="IO9" s="173"/>
      <c r="IP9" s="173"/>
      <c r="IQ9" s="173"/>
      <c r="IR9" s="173"/>
      <c r="IS9" s="173"/>
      <c r="IT9" s="173"/>
      <c r="IU9" s="173"/>
      <c r="IV9" s="173"/>
      <c r="IW9" s="173"/>
      <c r="IX9" s="173"/>
      <c r="IY9" s="173"/>
      <c r="IZ9" s="173"/>
      <c r="JA9" s="173"/>
      <c r="JB9" s="173"/>
      <c r="JC9" s="173"/>
      <c r="JD9" s="173"/>
      <c r="JE9" s="173"/>
      <c r="JF9" s="173"/>
      <c r="JG9" s="173"/>
      <c r="JH9" s="173"/>
      <c r="JI9" s="173"/>
      <c r="JJ9" s="173"/>
      <c r="JK9" s="173"/>
      <c r="JL9" s="173"/>
      <c r="JM9" s="173"/>
      <c r="JN9" s="173"/>
      <c r="JO9" s="173"/>
      <c r="JP9" s="173"/>
      <c r="JQ9" s="173"/>
      <c r="JR9" s="173"/>
      <c r="JS9" s="173"/>
      <c r="JT9" s="173"/>
      <c r="JU9" s="173"/>
      <c r="JV9" s="173"/>
      <c r="JW9" s="173"/>
      <c r="JX9" s="173"/>
      <c r="JY9" s="173"/>
      <c r="JZ9" s="173"/>
      <c r="KA9" s="173"/>
      <c r="KB9" s="173"/>
      <c r="KC9" s="173"/>
      <c r="KD9" s="173"/>
      <c r="KE9" s="173"/>
      <c r="KF9" s="173"/>
      <c r="KG9" s="173"/>
      <c r="KH9" s="173"/>
      <c r="KI9" s="173"/>
      <c r="KJ9" s="173"/>
      <c r="KK9" s="173"/>
      <c r="KL9" s="173"/>
      <c r="KM9" s="173"/>
      <c r="KN9" s="173"/>
      <c r="KO9" s="173"/>
      <c r="KP9" s="173"/>
      <c r="KQ9" s="173"/>
      <c r="KR9" s="173"/>
      <c r="KS9" s="173"/>
      <c r="KT9" s="173"/>
      <c r="KU9" s="173"/>
      <c r="KV9" s="173"/>
      <c r="KW9" s="173"/>
      <c r="KX9" s="173"/>
      <c r="KY9" s="173"/>
      <c r="KZ9" s="173"/>
      <c r="LA9" s="173"/>
      <c r="LB9" s="173"/>
      <c r="LC9" s="173"/>
      <c r="LD9" s="173"/>
      <c r="LE9" s="173"/>
      <c r="LF9" s="173"/>
      <c r="LG9" s="173"/>
      <c r="LH9" s="173"/>
      <c r="LI9" s="173"/>
      <c r="LJ9" s="173"/>
      <c r="LK9" s="173"/>
      <c r="LL9" s="173"/>
      <c r="LM9" s="173"/>
      <c r="LN9" s="173"/>
      <c r="LO9" s="173"/>
      <c r="LP9" s="173"/>
      <c r="LQ9" s="173"/>
      <c r="LR9" s="173"/>
      <c r="LS9" s="173"/>
      <c r="LT9" s="173"/>
      <c r="LU9" s="173"/>
      <c r="LV9" s="173"/>
      <c r="LW9" s="173"/>
      <c r="LX9" s="173"/>
      <c r="LY9" s="173"/>
      <c r="LZ9" s="173"/>
      <c r="MA9" s="173"/>
      <c r="MB9" s="173"/>
      <c r="MC9" s="173"/>
      <c r="MD9" s="173"/>
      <c r="ME9" s="173"/>
      <c r="MF9" s="173"/>
      <c r="MG9" s="173"/>
      <c r="MH9" s="173"/>
      <c r="MI9" s="173"/>
      <c r="MJ9" s="173"/>
      <c r="MK9" s="173"/>
      <c r="ML9" s="173"/>
      <c r="MM9" s="173"/>
      <c r="MN9" s="173"/>
      <c r="MO9" s="173"/>
      <c r="MP9" s="173"/>
      <c r="MQ9" s="173"/>
      <c r="MR9" s="173"/>
      <c r="MS9" s="173"/>
      <c r="MT9" s="173"/>
      <c r="MU9" s="173"/>
      <c r="MV9" s="173"/>
      <c r="MW9" s="173"/>
      <c r="MX9" s="173"/>
      <c r="MY9" s="173"/>
      <c r="MZ9" s="173"/>
      <c r="NA9" s="173"/>
      <c r="NB9" s="173"/>
      <c r="NC9" s="173"/>
      <c r="ND9" s="173"/>
      <c r="NE9" s="173"/>
      <c r="NF9" s="173"/>
      <c r="NG9" s="173"/>
      <c r="NH9" s="173"/>
      <c r="NI9" s="173"/>
      <c r="NJ9" s="173"/>
      <c r="NK9" s="173"/>
      <c r="NL9" s="173"/>
      <c r="NM9" s="173"/>
      <c r="NN9" s="173"/>
      <c r="NO9" s="173"/>
      <c r="NP9" s="173"/>
      <c r="NQ9" s="173"/>
      <c r="NR9" s="173"/>
      <c r="NS9" s="173"/>
      <c r="NT9" s="173"/>
      <c r="NU9" s="173"/>
      <c r="NV9" s="173"/>
      <c r="NW9" s="173"/>
      <c r="NX9" s="173"/>
      <c r="NY9" s="173"/>
      <c r="NZ9" s="173"/>
      <c r="OA9" s="173"/>
      <c r="OB9" s="173"/>
      <c r="OC9" s="173"/>
      <c r="OD9" s="173"/>
      <c r="OE9" s="173"/>
      <c r="OF9" s="173"/>
      <c r="OG9" s="173"/>
      <c r="OH9" s="173"/>
      <c r="OI9" s="173"/>
      <c r="OJ9" s="173"/>
      <c r="OK9" s="173"/>
      <c r="OL9" s="173"/>
      <c r="OM9" s="173"/>
      <c r="ON9" s="173"/>
      <c r="OO9" s="173"/>
      <c r="OP9" s="173"/>
      <c r="OQ9" s="173"/>
      <c r="OR9" s="173"/>
      <c r="OS9" s="173"/>
      <c r="OT9" s="173"/>
      <c r="OU9" s="173"/>
      <c r="OV9" s="173"/>
      <c r="OW9" s="173"/>
      <c r="OX9" s="173"/>
      <c r="OY9" s="76" t="str">
        <f t="shared" si="0"/>
        <v>Pancasila, Pendidikan Kewarganegaraan, Bahasa Indonesia</v>
      </c>
      <c r="OZ9" s="41">
        <f t="shared" si="1"/>
        <v>0</v>
      </c>
      <c r="PA9" s="77">
        <f t="shared" si="2"/>
        <v>0</v>
      </c>
      <c r="PB9" s="77">
        <f t="shared" si="3"/>
        <v>0</v>
      </c>
      <c r="PC9" s="78">
        <f t="shared" si="4"/>
        <v>0</v>
      </c>
      <c r="PD9" s="79">
        <f t="shared" si="5"/>
        <v>0</v>
      </c>
    </row>
    <row r="10" spans="1:420" s="42" customFormat="1" ht="87" x14ac:dyDescent="0.35">
      <c r="B10" s="84" t="str">
        <f>'C. CP'!J9</f>
        <v xml:space="preserve">Pancasila, Pendidikan Kewarganegaraan, Studi al Qur'an, Studi Hadits </v>
      </c>
      <c r="C10" s="82"/>
      <c r="D10" s="38"/>
      <c r="E10" s="37">
        <f t="shared" si="10"/>
        <v>0</v>
      </c>
      <c r="F10" s="37">
        <f t="shared" si="11"/>
        <v>2765</v>
      </c>
      <c r="G10" s="37">
        <f t="shared" si="12"/>
        <v>166</v>
      </c>
      <c r="H10" s="39">
        <f t="shared" si="13"/>
        <v>0</v>
      </c>
      <c r="I10" s="40">
        <f t="shared" si="7"/>
        <v>0</v>
      </c>
      <c r="J10" s="174"/>
      <c r="K10" s="169">
        <v>5</v>
      </c>
      <c r="L10" s="170" t="str">
        <f>'C. CP'!I9</f>
        <v>S.5</v>
      </c>
      <c r="M10" s="171" t="str">
        <f>'C. CP'!H9</f>
        <v>Menghargai keanekaragaman budaya, pandangan, agama, dan kepercayaan, serta pendapat atau temuan orisinal orang lain;</v>
      </c>
      <c r="N10" s="585" t="s">
        <v>209</v>
      </c>
      <c r="O10" s="584" t="s">
        <v>209</v>
      </c>
      <c r="P10" s="584" t="s">
        <v>209</v>
      </c>
      <c r="Q10" s="584" t="s">
        <v>209</v>
      </c>
      <c r="R10" s="584" t="s">
        <v>209</v>
      </c>
      <c r="S10" s="584" t="s">
        <v>209</v>
      </c>
      <c r="T10" s="173"/>
      <c r="U10" s="173"/>
      <c r="V10" s="173"/>
      <c r="W10" s="173"/>
      <c r="X10" s="173"/>
      <c r="Y10" s="173"/>
      <c r="Z10" s="173"/>
      <c r="AA10" s="173"/>
      <c r="AB10" s="173"/>
      <c r="AC10" s="173"/>
      <c r="AD10" s="173"/>
      <c r="AE10" s="173"/>
      <c r="AF10" s="173"/>
      <c r="AG10" s="173"/>
      <c r="AH10" s="173"/>
      <c r="AI10" s="173"/>
      <c r="AJ10" s="173"/>
      <c r="AK10" s="173"/>
      <c r="AL10" s="173"/>
      <c r="AM10" s="364"/>
      <c r="AN10" s="364"/>
      <c r="AO10" s="364"/>
      <c r="AP10" s="584" t="s">
        <v>209</v>
      </c>
      <c r="AQ10" s="584" t="s">
        <v>209</v>
      </c>
      <c r="AR10" s="584" t="s">
        <v>209</v>
      </c>
      <c r="AS10" s="584" t="s">
        <v>209</v>
      </c>
      <c r="AT10" s="584" t="s">
        <v>209</v>
      </c>
      <c r="AU10" s="584" t="s">
        <v>209</v>
      </c>
      <c r="AV10" s="584" t="s">
        <v>209</v>
      </c>
      <c r="AW10" s="584" t="s">
        <v>209</v>
      </c>
      <c r="AX10" s="584" t="s">
        <v>209</v>
      </c>
      <c r="AY10" s="584" t="s">
        <v>209</v>
      </c>
      <c r="AZ10" s="584" t="s">
        <v>209</v>
      </c>
      <c r="BA10" s="584" t="s">
        <v>209</v>
      </c>
      <c r="BB10" s="584" t="s">
        <v>209</v>
      </c>
      <c r="BC10" s="584" t="s">
        <v>209</v>
      </c>
      <c r="BD10" s="584"/>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3"/>
      <c r="ID10" s="173"/>
      <c r="IE10" s="173"/>
      <c r="IF10" s="173"/>
      <c r="IG10" s="173"/>
      <c r="IH10" s="173"/>
      <c r="II10" s="173"/>
      <c r="IJ10" s="173"/>
      <c r="IK10" s="173"/>
      <c r="IL10" s="173"/>
      <c r="IM10" s="173"/>
      <c r="IN10" s="173"/>
      <c r="IO10" s="173"/>
      <c r="IP10" s="173"/>
      <c r="IQ10" s="173"/>
      <c r="IR10" s="173"/>
      <c r="IS10" s="173"/>
      <c r="IT10" s="173"/>
      <c r="IU10" s="173"/>
      <c r="IV10" s="173"/>
      <c r="IW10" s="173"/>
      <c r="IX10" s="173"/>
      <c r="IY10" s="173"/>
      <c r="IZ10" s="173"/>
      <c r="JA10" s="173"/>
      <c r="JB10" s="173"/>
      <c r="JC10" s="173"/>
      <c r="JD10" s="173"/>
      <c r="JE10" s="173"/>
      <c r="JF10" s="173"/>
      <c r="JG10" s="173"/>
      <c r="JH10" s="173"/>
      <c r="JI10" s="173"/>
      <c r="JJ10" s="173"/>
      <c r="JK10" s="173"/>
      <c r="JL10" s="173"/>
      <c r="JM10" s="173"/>
      <c r="JN10" s="173"/>
      <c r="JO10" s="173"/>
      <c r="JP10" s="173"/>
      <c r="JQ10" s="173"/>
      <c r="JR10" s="173"/>
      <c r="JS10" s="173"/>
      <c r="JT10" s="173"/>
      <c r="JU10" s="173"/>
      <c r="JV10" s="173"/>
      <c r="JW10" s="173"/>
      <c r="JX10" s="173"/>
      <c r="JY10" s="173"/>
      <c r="JZ10" s="173"/>
      <c r="KA10" s="173"/>
      <c r="KB10" s="173"/>
      <c r="KC10" s="173"/>
      <c r="KD10" s="173"/>
      <c r="KE10" s="173"/>
      <c r="KF10" s="173"/>
      <c r="KG10" s="173"/>
      <c r="KH10" s="173"/>
      <c r="KI10" s="173"/>
      <c r="KJ10" s="173"/>
      <c r="KK10" s="173"/>
      <c r="KL10" s="173"/>
      <c r="KM10" s="173"/>
      <c r="KN10" s="173"/>
      <c r="KO10" s="173"/>
      <c r="KP10" s="173"/>
      <c r="KQ10" s="173"/>
      <c r="KR10" s="173"/>
      <c r="KS10" s="173"/>
      <c r="KT10" s="173"/>
      <c r="KU10" s="173"/>
      <c r="KV10" s="173"/>
      <c r="KW10" s="173"/>
      <c r="KX10" s="173"/>
      <c r="KY10" s="173"/>
      <c r="KZ10" s="173"/>
      <c r="LA10" s="173"/>
      <c r="LB10" s="173"/>
      <c r="LC10" s="173"/>
      <c r="LD10" s="173"/>
      <c r="LE10" s="173"/>
      <c r="LF10" s="173"/>
      <c r="LG10" s="173"/>
      <c r="LH10" s="173"/>
      <c r="LI10" s="173"/>
      <c r="LJ10" s="173"/>
      <c r="LK10" s="173"/>
      <c r="LL10" s="173"/>
      <c r="LM10" s="173"/>
      <c r="LN10" s="173"/>
      <c r="LO10" s="173"/>
      <c r="LP10" s="173"/>
      <c r="LQ10" s="173"/>
      <c r="LR10" s="173"/>
      <c r="LS10" s="173"/>
      <c r="LT10" s="173"/>
      <c r="LU10" s="173"/>
      <c r="LV10" s="173"/>
      <c r="LW10" s="173"/>
      <c r="LX10" s="173"/>
      <c r="LY10" s="173"/>
      <c r="LZ10" s="173"/>
      <c r="MA10" s="173"/>
      <c r="MB10" s="173"/>
      <c r="MC10" s="173"/>
      <c r="MD10" s="173"/>
      <c r="ME10" s="173"/>
      <c r="MF10" s="173"/>
      <c r="MG10" s="173"/>
      <c r="MH10" s="173"/>
      <c r="MI10" s="173"/>
      <c r="MJ10" s="173"/>
      <c r="MK10" s="173"/>
      <c r="ML10" s="173"/>
      <c r="MM10" s="173"/>
      <c r="MN10" s="173"/>
      <c r="MO10" s="173"/>
      <c r="MP10" s="173"/>
      <c r="MQ10" s="173"/>
      <c r="MR10" s="173"/>
      <c r="MS10" s="173"/>
      <c r="MT10" s="173"/>
      <c r="MU10" s="173"/>
      <c r="MV10" s="173"/>
      <c r="MW10" s="173"/>
      <c r="MX10" s="173"/>
      <c r="MY10" s="173"/>
      <c r="MZ10" s="173"/>
      <c r="NA10" s="173"/>
      <c r="NB10" s="173"/>
      <c r="NC10" s="173"/>
      <c r="ND10" s="173"/>
      <c r="NE10" s="173"/>
      <c r="NF10" s="173"/>
      <c r="NG10" s="173"/>
      <c r="NH10" s="173"/>
      <c r="NI10" s="173"/>
      <c r="NJ10" s="173"/>
      <c r="NK10" s="173"/>
      <c r="NL10" s="173"/>
      <c r="NM10" s="173"/>
      <c r="NN10" s="173"/>
      <c r="NO10" s="173"/>
      <c r="NP10" s="173"/>
      <c r="NQ10" s="173"/>
      <c r="NR10" s="173"/>
      <c r="NS10" s="173"/>
      <c r="NT10" s="173"/>
      <c r="NU10" s="173"/>
      <c r="NV10" s="173"/>
      <c r="NW10" s="173"/>
      <c r="NX10" s="173"/>
      <c r="NY10" s="173"/>
      <c r="NZ10" s="173"/>
      <c r="OA10" s="173"/>
      <c r="OB10" s="173"/>
      <c r="OC10" s="173"/>
      <c r="OD10" s="173"/>
      <c r="OE10" s="173"/>
      <c r="OF10" s="173"/>
      <c r="OG10" s="173"/>
      <c r="OH10" s="173"/>
      <c r="OI10" s="173"/>
      <c r="OJ10" s="173"/>
      <c r="OK10" s="173"/>
      <c r="OL10" s="173"/>
      <c r="OM10" s="173"/>
      <c r="ON10" s="173"/>
      <c r="OO10" s="173"/>
      <c r="OP10" s="173"/>
      <c r="OQ10" s="173"/>
      <c r="OR10" s="173"/>
      <c r="OS10" s="173"/>
      <c r="OT10" s="173"/>
      <c r="OU10" s="173"/>
      <c r="OV10" s="173"/>
      <c r="OW10" s="173"/>
      <c r="OX10" s="173"/>
      <c r="OY10" s="76" t="str">
        <f t="shared" si="0"/>
        <v xml:space="preserve">Pancasila, Pendidikan Kewarganegaraan, Studi al Qur'an, Studi Hadits </v>
      </c>
      <c r="OZ10" s="41">
        <f t="shared" si="1"/>
        <v>0</v>
      </c>
      <c r="PA10" s="77">
        <f t="shared" si="2"/>
        <v>0</v>
      </c>
      <c r="PB10" s="77">
        <f t="shared" si="3"/>
        <v>0</v>
      </c>
      <c r="PC10" s="78">
        <f t="shared" si="4"/>
        <v>0</v>
      </c>
      <c r="PD10" s="79">
        <f t="shared" si="5"/>
        <v>0</v>
      </c>
    </row>
    <row r="11" spans="1:420" s="42" customFormat="1" ht="58" x14ac:dyDescent="0.35">
      <c r="B11" s="84" t="str">
        <f>'C. CP'!J10</f>
        <v>KKN</v>
      </c>
      <c r="C11" s="82"/>
      <c r="D11" s="38"/>
      <c r="E11" s="37">
        <f t="shared" si="10"/>
        <v>0</v>
      </c>
      <c r="F11" s="37">
        <f t="shared" si="11"/>
        <v>2765</v>
      </c>
      <c r="G11" s="37">
        <f t="shared" si="12"/>
        <v>166</v>
      </c>
      <c r="H11" s="39">
        <f t="shared" si="13"/>
        <v>0</v>
      </c>
      <c r="I11" s="40">
        <f t="shared" si="7"/>
        <v>0</v>
      </c>
      <c r="J11" s="174"/>
      <c r="K11" s="169">
        <v>6</v>
      </c>
      <c r="L11" s="170" t="str">
        <f>'C. CP'!I10</f>
        <v>S.6</v>
      </c>
      <c r="M11" s="171" t="str">
        <f>'C. CP'!H10</f>
        <v>Bekerja sama dan memiliki kepekaan sosial serta kepedulian terhadap masyarakat dan lingkungan;</v>
      </c>
      <c r="N11" s="175"/>
      <c r="O11" s="172"/>
      <c r="P11" s="172"/>
      <c r="Q11" s="172"/>
      <c r="R11" s="172"/>
      <c r="S11" s="172"/>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584" t="s">
        <v>209</v>
      </c>
      <c r="CT11" s="584" t="s">
        <v>209</v>
      </c>
      <c r="CU11" s="584" t="s">
        <v>209</v>
      </c>
      <c r="CV11" s="584" t="s">
        <v>209</v>
      </c>
      <c r="CW11" s="584" t="s">
        <v>209</v>
      </c>
      <c r="CX11" s="584" t="s">
        <v>209</v>
      </c>
      <c r="CY11" s="584" t="s">
        <v>209</v>
      </c>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c r="LL11" s="173"/>
      <c r="LM11" s="173"/>
      <c r="LN11" s="173"/>
      <c r="LO11" s="173"/>
      <c r="LP11" s="173"/>
      <c r="LQ11" s="173"/>
      <c r="LR11" s="173"/>
      <c r="LS11" s="173"/>
      <c r="LT11" s="173"/>
      <c r="LU11" s="173"/>
      <c r="LV11" s="173"/>
      <c r="LW11" s="173"/>
      <c r="LX11" s="173"/>
      <c r="LY11" s="173"/>
      <c r="LZ11" s="173"/>
      <c r="MA11" s="173"/>
      <c r="MB11" s="173"/>
      <c r="MC11" s="173"/>
      <c r="MD11" s="173"/>
      <c r="ME11" s="173"/>
      <c r="MF11" s="173"/>
      <c r="MG11" s="173"/>
      <c r="MH11" s="173"/>
      <c r="MI11" s="173"/>
      <c r="MJ11" s="173"/>
      <c r="MK11" s="173"/>
      <c r="ML11" s="173"/>
      <c r="MM11" s="173"/>
      <c r="MN11" s="173"/>
      <c r="MO11" s="173"/>
      <c r="MP11" s="173"/>
      <c r="MQ11" s="173"/>
      <c r="MR11" s="173"/>
      <c r="MS11" s="173"/>
      <c r="MT11" s="173"/>
      <c r="MU11" s="173"/>
      <c r="MV11" s="173"/>
      <c r="MW11" s="173"/>
      <c r="MX11" s="173"/>
      <c r="MY11" s="173"/>
      <c r="MZ11" s="173"/>
      <c r="NA11" s="173"/>
      <c r="NB11" s="173"/>
      <c r="NC11" s="173"/>
      <c r="ND11" s="173"/>
      <c r="NE11" s="173"/>
      <c r="NF11" s="173"/>
      <c r="NG11" s="173"/>
      <c r="NH11" s="173"/>
      <c r="NI11" s="173"/>
      <c r="NJ11" s="173"/>
      <c r="NK11" s="173"/>
      <c r="NL11" s="173"/>
      <c r="NM11" s="173"/>
      <c r="NN11" s="173"/>
      <c r="NO11" s="173"/>
      <c r="NP11" s="173"/>
      <c r="NQ11" s="173"/>
      <c r="NR11" s="173"/>
      <c r="NS11" s="173"/>
      <c r="NT11" s="173"/>
      <c r="NU11" s="173"/>
      <c r="NV11" s="173"/>
      <c r="NW11" s="173"/>
      <c r="NX11" s="173"/>
      <c r="NY11" s="173"/>
      <c r="NZ11" s="173"/>
      <c r="OA11" s="173"/>
      <c r="OB11" s="173"/>
      <c r="OC11" s="173"/>
      <c r="OD11" s="173"/>
      <c r="OE11" s="173"/>
      <c r="OF11" s="173"/>
      <c r="OG11" s="173"/>
      <c r="OH11" s="173"/>
      <c r="OI11" s="173"/>
      <c r="OJ11" s="173"/>
      <c r="OK11" s="173"/>
      <c r="OL11" s="173"/>
      <c r="OM11" s="173"/>
      <c r="ON11" s="173"/>
      <c r="OO11" s="173"/>
      <c r="OP11" s="173"/>
      <c r="OQ11" s="173"/>
      <c r="OR11" s="173"/>
      <c r="OS11" s="173"/>
      <c r="OT11" s="173"/>
      <c r="OU11" s="173"/>
      <c r="OV11" s="173"/>
      <c r="OW11" s="173"/>
      <c r="OX11" s="173"/>
      <c r="OY11" s="76" t="str">
        <f t="shared" si="0"/>
        <v>KKN</v>
      </c>
      <c r="OZ11" s="41">
        <f t="shared" si="1"/>
        <v>0</v>
      </c>
      <c r="PA11" s="77">
        <f t="shared" si="2"/>
        <v>0</v>
      </c>
      <c r="PB11" s="77">
        <f t="shared" si="3"/>
        <v>0</v>
      </c>
      <c r="PC11" s="78">
        <f t="shared" si="4"/>
        <v>0</v>
      </c>
      <c r="PD11" s="79">
        <f t="shared" si="5"/>
        <v>0</v>
      </c>
    </row>
    <row r="12" spans="1:420" s="42" customFormat="1" ht="43.5" x14ac:dyDescent="0.35">
      <c r="B12" s="84" t="str">
        <f>'C. CP'!J11</f>
        <v>Pendidikan Kewarganegaraan</v>
      </c>
      <c r="C12" s="82"/>
      <c r="D12" s="38"/>
      <c r="E12" s="37">
        <f t="shared" si="10"/>
        <v>0</v>
      </c>
      <c r="F12" s="37">
        <f t="shared" si="11"/>
        <v>2765</v>
      </c>
      <c r="G12" s="37">
        <f t="shared" si="12"/>
        <v>166</v>
      </c>
      <c r="H12" s="39">
        <f t="shared" si="13"/>
        <v>0</v>
      </c>
      <c r="I12" s="40">
        <f t="shared" si="7"/>
        <v>0</v>
      </c>
      <c r="J12" s="174"/>
      <c r="K12" s="169">
        <v>7</v>
      </c>
      <c r="L12" s="170" t="str">
        <f>'C. CP'!I11</f>
        <v>S.7</v>
      </c>
      <c r="M12" s="171" t="str">
        <f>'C. CP'!H11</f>
        <v>Taat hukum dan disiplin dalam kehidupan bermasyarakat dan bernegara;</v>
      </c>
      <c r="N12" s="585" t="s">
        <v>209</v>
      </c>
      <c r="O12" s="584" t="s">
        <v>209</v>
      </c>
      <c r="P12" s="584" t="s">
        <v>209</v>
      </c>
      <c r="Q12" s="584" t="s">
        <v>209</v>
      </c>
      <c r="R12" s="584" t="s">
        <v>209</v>
      </c>
      <c r="S12" s="584" t="s">
        <v>209</v>
      </c>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c r="LL12" s="173"/>
      <c r="LM12" s="173"/>
      <c r="LN12" s="173"/>
      <c r="LO12" s="173"/>
      <c r="LP12" s="173"/>
      <c r="LQ12" s="173"/>
      <c r="LR12" s="173"/>
      <c r="LS12" s="173"/>
      <c r="LT12" s="173"/>
      <c r="LU12" s="173"/>
      <c r="LV12" s="173"/>
      <c r="LW12" s="173"/>
      <c r="LX12" s="173"/>
      <c r="LY12" s="173"/>
      <c r="LZ12" s="173"/>
      <c r="MA12" s="173"/>
      <c r="MB12" s="173"/>
      <c r="MC12" s="173"/>
      <c r="MD12" s="173"/>
      <c r="ME12" s="173"/>
      <c r="MF12" s="173"/>
      <c r="MG12" s="173"/>
      <c r="MH12" s="173"/>
      <c r="MI12" s="173"/>
      <c r="MJ12" s="173"/>
      <c r="MK12" s="173"/>
      <c r="ML12" s="173"/>
      <c r="MM12" s="173"/>
      <c r="MN12" s="173"/>
      <c r="MO12" s="173"/>
      <c r="MP12" s="173"/>
      <c r="MQ12" s="173"/>
      <c r="MR12" s="173"/>
      <c r="MS12" s="173"/>
      <c r="MT12" s="173"/>
      <c r="MU12" s="173"/>
      <c r="MV12" s="173"/>
      <c r="MW12" s="173"/>
      <c r="MX12" s="173"/>
      <c r="MY12" s="173"/>
      <c r="MZ12" s="173"/>
      <c r="NA12" s="173"/>
      <c r="NB12" s="173"/>
      <c r="NC12" s="173"/>
      <c r="ND12" s="173"/>
      <c r="NE12" s="173"/>
      <c r="NF12" s="173"/>
      <c r="NG12" s="173"/>
      <c r="NH12" s="173"/>
      <c r="NI12" s="173"/>
      <c r="NJ12" s="173"/>
      <c r="NK12" s="173"/>
      <c r="NL12" s="173"/>
      <c r="NM12" s="173"/>
      <c r="NN12" s="173"/>
      <c r="NO12" s="173"/>
      <c r="NP12" s="173"/>
      <c r="NQ12" s="173"/>
      <c r="NR12" s="173"/>
      <c r="NS12" s="173"/>
      <c r="NT12" s="173"/>
      <c r="NU12" s="173"/>
      <c r="NV12" s="173"/>
      <c r="NW12" s="173"/>
      <c r="NX12" s="173"/>
      <c r="NY12" s="173"/>
      <c r="NZ12" s="173"/>
      <c r="OA12" s="173"/>
      <c r="OB12" s="173"/>
      <c r="OC12" s="173"/>
      <c r="OD12" s="173"/>
      <c r="OE12" s="173"/>
      <c r="OF12" s="173"/>
      <c r="OG12" s="173"/>
      <c r="OH12" s="173"/>
      <c r="OI12" s="173"/>
      <c r="OJ12" s="173"/>
      <c r="OK12" s="173"/>
      <c r="OL12" s="173"/>
      <c r="OM12" s="173"/>
      <c r="ON12" s="173"/>
      <c r="OO12" s="173"/>
      <c r="OP12" s="173"/>
      <c r="OQ12" s="173"/>
      <c r="OR12" s="173"/>
      <c r="OS12" s="173"/>
      <c r="OT12" s="173"/>
      <c r="OU12" s="173"/>
      <c r="OV12" s="173"/>
      <c r="OW12" s="173"/>
      <c r="OX12" s="173"/>
      <c r="OY12" s="76" t="str">
        <f t="shared" si="0"/>
        <v>Pendidikan Kewarganegaraan</v>
      </c>
      <c r="OZ12" s="41">
        <f t="shared" si="1"/>
        <v>0</v>
      </c>
      <c r="PA12" s="77">
        <f t="shared" si="2"/>
        <v>0</v>
      </c>
      <c r="PB12" s="77">
        <f t="shared" si="3"/>
        <v>0</v>
      </c>
      <c r="PC12" s="78">
        <f t="shared" si="4"/>
        <v>0</v>
      </c>
      <c r="PD12" s="79">
        <f t="shared" si="5"/>
        <v>0</v>
      </c>
    </row>
    <row r="13" spans="1:420" s="42" customFormat="1" ht="29" x14ac:dyDescent="0.35">
      <c r="B13" s="84" t="str">
        <f>'C. CP'!J12</f>
        <v>Akhlak Tasawuf, PPL, KKN</v>
      </c>
      <c r="C13" s="82"/>
      <c r="D13" s="38"/>
      <c r="E13" s="37">
        <f t="shared" si="6"/>
        <v>0</v>
      </c>
      <c r="F13" s="37">
        <f>F8</f>
        <v>2765</v>
      </c>
      <c r="G13" s="37">
        <f>G8</f>
        <v>166</v>
      </c>
      <c r="H13" s="39">
        <f t="shared" ref="H13:H24" si="14">IF(ISERROR(E13/F13*G13),"-",E13/F13*G13)</f>
        <v>0</v>
      </c>
      <c r="I13" s="40">
        <f t="shared" si="7"/>
        <v>0</v>
      </c>
      <c r="J13" s="174"/>
      <c r="K13" s="169">
        <v>8</v>
      </c>
      <c r="L13" s="170" t="str">
        <f>'C. CP'!I12</f>
        <v>S.8</v>
      </c>
      <c r="M13" s="171" t="str">
        <f>'C. CP'!H12</f>
        <v>Menginternalisasi nilai, norma, dan etika akademik;</v>
      </c>
      <c r="N13" s="175"/>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584" t="s">
        <v>209</v>
      </c>
      <c r="BR13" s="584" t="s">
        <v>209</v>
      </c>
      <c r="BS13" s="584" t="s">
        <v>209</v>
      </c>
      <c r="BT13" s="584" t="s">
        <v>209</v>
      </c>
      <c r="BU13" s="584" t="s">
        <v>209</v>
      </c>
      <c r="BV13" s="584" t="s">
        <v>209</v>
      </c>
      <c r="BW13" s="584" t="s">
        <v>209</v>
      </c>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584" t="s">
        <v>209</v>
      </c>
      <c r="CT13" s="584" t="s">
        <v>209</v>
      </c>
      <c r="CU13" s="584" t="s">
        <v>209</v>
      </c>
      <c r="CV13" s="584" t="s">
        <v>209</v>
      </c>
      <c r="CW13" s="584" t="s">
        <v>209</v>
      </c>
      <c r="CX13" s="584" t="s">
        <v>209</v>
      </c>
      <c r="CY13" s="584" t="s">
        <v>209</v>
      </c>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c r="IW13" s="173"/>
      <c r="IX13" s="173"/>
      <c r="IY13" s="173"/>
      <c r="IZ13" s="173"/>
      <c r="JA13" s="173"/>
      <c r="JB13" s="173"/>
      <c r="JC13" s="173"/>
      <c r="JD13" s="173"/>
      <c r="JE13" s="173"/>
      <c r="JF13" s="173"/>
      <c r="JG13" s="173"/>
      <c r="JH13" s="173"/>
      <c r="JI13" s="173"/>
      <c r="JJ13" s="173"/>
      <c r="JK13" s="173"/>
      <c r="JL13" s="173"/>
      <c r="JM13" s="173"/>
      <c r="JN13" s="173"/>
      <c r="JO13" s="173"/>
      <c r="JP13" s="173"/>
      <c r="JQ13" s="173"/>
      <c r="JR13" s="173"/>
      <c r="JS13" s="173"/>
      <c r="JT13" s="173"/>
      <c r="JU13" s="173"/>
      <c r="JV13" s="173"/>
      <c r="JW13" s="173"/>
      <c r="JX13" s="173"/>
      <c r="JY13" s="173"/>
      <c r="JZ13" s="173"/>
      <c r="KA13" s="173"/>
      <c r="KB13" s="173"/>
      <c r="KC13" s="173"/>
      <c r="KD13" s="173"/>
      <c r="KE13" s="173"/>
      <c r="KF13" s="173"/>
      <c r="KG13" s="173"/>
      <c r="KH13" s="173"/>
      <c r="KI13" s="173"/>
      <c r="KJ13" s="173"/>
      <c r="KK13" s="173"/>
      <c r="KL13" s="173"/>
      <c r="KM13" s="173"/>
      <c r="KN13" s="173"/>
      <c r="KO13" s="173"/>
      <c r="KP13" s="173"/>
      <c r="KQ13" s="173"/>
      <c r="KR13" s="173"/>
      <c r="KS13" s="173"/>
      <c r="KT13" s="173"/>
      <c r="KU13" s="173"/>
      <c r="KV13" s="173"/>
      <c r="KW13" s="173"/>
      <c r="KX13" s="173"/>
      <c r="KY13" s="173"/>
      <c r="KZ13" s="173"/>
      <c r="LA13" s="173"/>
      <c r="LB13" s="173"/>
      <c r="LC13" s="173"/>
      <c r="LD13" s="173"/>
      <c r="LE13" s="173"/>
      <c r="LF13" s="173"/>
      <c r="LG13" s="173"/>
      <c r="LH13" s="173"/>
      <c r="LI13" s="173"/>
      <c r="LJ13" s="173"/>
      <c r="LK13" s="173"/>
      <c r="LL13" s="173"/>
      <c r="LM13" s="173"/>
      <c r="LN13" s="173"/>
      <c r="LO13" s="173"/>
      <c r="LP13" s="173"/>
      <c r="LQ13" s="173"/>
      <c r="LR13" s="173"/>
      <c r="LS13" s="173"/>
      <c r="LT13" s="173"/>
      <c r="LU13" s="173"/>
      <c r="LV13" s="173"/>
      <c r="LW13" s="173"/>
      <c r="LX13" s="173"/>
      <c r="LY13" s="173"/>
      <c r="LZ13" s="173"/>
      <c r="MA13" s="173"/>
      <c r="MB13" s="173"/>
      <c r="MC13" s="173"/>
      <c r="MD13" s="173"/>
      <c r="ME13" s="173"/>
      <c r="MF13" s="173"/>
      <c r="MG13" s="173"/>
      <c r="MH13" s="173"/>
      <c r="MI13" s="173"/>
      <c r="MJ13" s="173"/>
      <c r="MK13" s="173"/>
      <c r="ML13" s="173"/>
      <c r="MM13" s="173"/>
      <c r="MN13" s="173"/>
      <c r="MO13" s="173"/>
      <c r="MP13" s="173"/>
      <c r="MQ13" s="173"/>
      <c r="MR13" s="173"/>
      <c r="MS13" s="173"/>
      <c r="MT13" s="173"/>
      <c r="MU13" s="173"/>
      <c r="MV13" s="173"/>
      <c r="MW13" s="173"/>
      <c r="MX13" s="173"/>
      <c r="MY13" s="173"/>
      <c r="MZ13" s="173"/>
      <c r="NA13" s="173"/>
      <c r="NB13" s="173"/>
      <c r="NC13" s="173"/>
      <c r="ND13" s="173"/>
      <c r="NE13" s="173"/>
      <c r="NF13" s="173"/>
      <c r="NG13" s="173"/>
      <c r="NH13" s="173"/>
      <c r="NI13" s="173"/>
      <c r="NJ13" s="173"/>
      <c r="NK13" s="173"/>
      <c r="NL13" s="173"/>
      <c r="NM13" s="173"/>
      <c r="NN13" s="173"/>
      <c r="NO13" s="173"/>
      <c r="NP13" s="173"/>
      <c r="NQ13" s="173"/>
      <c r="NR13" s="173"/>
      <c r="NS13" s="173"/>
      <c r="NT13" s="173"/>
      <c r="NU13" s="173"/>
      <c r="NV13" s="173"/>
      <c r="NW13" s="173"/>
      <c r="NX13" s="173"/>
      <c r="NY13" s="173"/>
      <c r="NZ13" s="173"/>
      <c r="OA13" s="173"/>
      <c r="OB13" s="173"/>
      <c r="OC13" s="173"/>
      <c r="OD13" s="173"/>
      <c r="OE13" s="173"/>
      <c r="OF13" s="173"/>
      <c r="OG13" s="173"/>
      <c r="OH13" s="173"/>
      <c r="OI13" s="173"/>
      <c r="OJ13" s="173"/>
      <c r="OK13" s="173"/>
      <c r="OL13" s="173"/>
      <c r="OM13" s="173"/>
      <c r="ON13" s="173"/>
      <c r="OO13" s="173"/>
      <c r="OP13" s="173"/>
      <c r="OQ13" s="173"/>
      <c r="OR13" s="173"/>
      <c r="OS13" s="173"/>
      <c r="OT13" s="584" t="s">
        <v>209</v>
      </c>
      <c r="OU13" s="584" t="s">
        <v>209</v>
      </c>
      <c r="OV13" s="584" t="s">
        <v>209</v>
      </c>
      <c r="OW13" s="584" t="s">
        <v>209</v>
      </c>
      <c r="OX13" s="584" t="s">
        <v>209</v>
      </c>
      <c r="OY13" s="76" t="str">
        <f t="shared" si="0"/>
        <v>Akhlak Tasawuf, PPL, KKN</v>
      </c>
      <c r="OZ13" s="41">
        <f t="shared" si="1"/>
        <v>0</v>
      </c>
      <c r="PA13" s="77">
        <f t="shared" si="2"/>
        <v>0</v>
      </c>
      <c r="PB13" s="77">
        <f t="shared" si="3"/>
        <v>0</v>
      </c>
      <c r="PC13" s="78">
        <f t="shared" si="4"/>
        <v>0</v>
      </c>
      <c r="PD13" s="79">
        <f t="shared" si="5"/>
        <v>0</v>
      </c>
    </row>
    <row r="14" spans="1:420" s="42" customFormat="1" ht="409.5" x14ac:dyDescent="0.35">
      <c r="B14" s="84" t="str">
        <f>'C. CP'!J13</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C14" s="82"/>
      <c r="D14" s="38"/>
      <c r="E14" s="37">
        <f t="shared" ref="E14:E23" si="15">C14*D14</f>
        <v>0</v>
      </c>
      <c r="F14" s="37">
        <f t="shared" ref="F14:G14" si="16">F9</f>
        <v>2765</v>
      </c>
      <c r="G14" s="37">
        <f t="shared" si="16"/>
        <v>166</v>
      </c>
      <c r="H14" s="39">
        <f t="shared" ref="H14:H23" si="17">IF(ISERROR(E14/F14*G14),"-",E14/F14*G14)</f>
        <v>0</v>
      </c>
      <c r="I14" s="40">
        <f t="shared" ref="I14:I23" si="18">H14</f>
        <v>0</v>
      </c>
      <c r="J14" s="174"/>
      <c r="K14" s="169">
        <v>9</v>
      </c>
      <c r="L14" s="170" t="str">
        <f>'C. CP'!I13</f>
        <v>S.9</v>
      </c>
      <c r="M14" s="171" t="str">
        <f>'C. CP'!H13</f>
        <v>Menunjukkan sikap bertanggungjawab atas pekerjaan di bidang keahliannya secara mandiri;</v>
      </c>
      <c r="N14" s="584" t="s">
        <v>209</v>
      </c>
      <c r="O14" s="584" t="s">
        <v>209</v>
      </c>
      <c r="P14" s="584" t="s">
        <v>209</v>
      </c>
      <c r="Q14" s="584" t="s">
        <v>209</v>
      </c>
      <c r="R14" s="584" t="s">
        <v>209</v>
      </c>
      <c r="S14" s="584" t="s">
        <v>209</v>
      </c>
      <c r="T14" s="584" t="s">
        <v>209</v>
      </c>
      <c r="U14" s="584" t="s">
        <v>209</v>
      </c>
      <c r="V14" s="584" t="s">
        <v>209</v>
      </c>
      <c r="W14" s="584" t="s">
        <v>209</v>
      </c>
      <c r="X14" s="584" t="s">
        <v>209</v>
      </c>
      <c r="Y14" s="584" t="s">
        <v>209</v>
      </c>
      <c r="Z14" s="584" t="s">
        <v>209</v>
      </c>
      <c r="AA14" s="584" t="s">
        <v>209</v>
      </c>
      <c r="AB14" s="584" t="s">
        <v>209</v>
      </c>
      <c r="AC14" s="584" t="s">
        <v>209</v>
      </c>
      <c r="AD14" s="584" t="s">
        <v>209</v>
      </c>
      <c r="AE14" s="584" t="s">
        <v>209</v>
      </c>
      <c r="AF14" s="584" t="s">
        <v>209</v>
      </c>
      <c r="AG14" s="584" t="s">
        <v>209</v>
      </c>
      <c r="AH14" s="584" t="s">
        <v>209</v>
      </c>
      <c r="AI14" s="584" t="s">
        <v>209</v>
      </c>
      <c r="AJ14" s="584" t="s">
        <v>209</v>
      </c>
      <c r="AK14" s="584" t="s">
        <v>209</v>
      </c>
      <c r="AL14" s="584" t="s">
        <v>209</v>
      </c>
      <c r="AM14" s="584" t="s">
        <v>209</v>
      </c>
      <c r="AN14" s="584" t="s">
        <v>209</v>
      </c>
      <c r="AO14" s="584" t="s">
        <v>209</v>
      </c>
      <c r="AP14" s="584" t="s">
        <v>209</v>
      </c>
      <c r="AQ14" s="584" t="s">
        <v>209</v>
      </c>
      <c r="AR14" s="584" t="s">
        <v>209</v>
      </c>
      <c r="AS14" s="584" t="s">
        <v>209</v>
      </c>
      <c r="AT14" s="584" t="s">
        <v>209</v>
      </c>
      <c r="AU14" s="584" t="s">
        <v>209</v>
      </c>
      <c r="AV14" s="584" t="s">
        <v>209</v>
      </c>
      <c r="AW14" s="584" t="s">
        <v>209</v>
      </c>
      <c r="AX14" s="584" t="s">
        <v>209</v>
      </c>
      <c r="AY14" s="584" t="s">
        <v>209</v>
      </c>
      <c r="AZ14" s="584" t="s">
        <v>209</v>
      </c>
      <c r="BA14" s="584" t="s">
        <v>209</v>
      </c>
      <c r="BB14" s="584" t="s">
        <v>209</v>
      </c>
      <c r="BC14" s="584" t="s">
        <v>209</v>
      </c>
      <c r="BD14" s="584" t="s">
        <v>209</v>
      </c>
      <c r="BE14" s="584" t="s">
        <v>209</v>
      </c>
      <c r="BF14" s="584" t="s">
        <v>209</v>
      </c>
      <c r="BG14" s="584" t="s">
        <v>209</v>
      </c>
      <c r="BH14" s="584" t="s">
        <v>209</v>
      </c>
      <c r="BI14" s="584" t="s">
        <v>209</v>
      </c>
      <c r="BJ14" s="584" t="s">
        <v>209</v>
      </c>
      <c r="BK14" s="584" t="s">
        <v>209</v>
      </c>
      <c r="BL14" s="584" t="s">
        <v>209</v>
      </c>
      <c r="BM14" s="584" t="s">
        <v>209</v>
      </c>
      <c r="BN14" s="584" t="s">
        <v>209</v>
      </c>
      <c r="BO14" s="584" t="s">
        <v>209</v>
      </c>
      <c r="BP14" s="584" t="s">
        <v>209</v>
      </c>
      <c r="BQ14" s="584" t="s">
        <v>209</v>
      </c>
      <c r="BR14" s="584" t="s">
        <v>209</v>
      </c>
      <c r="BS14" s="584" t="s">
        <v>209</v>
      </c>
      <c r="BT14" s="584" t="s">
        <v>209</v>
      </c>
      <c r="BU14" s="584" t="s">
        <v>209</v>
      </c>
      <c r="BV14" s="584" t="s">
        <v>209</v>
      </c>
      <c r="BW14" s="584" t="s">
        <v>209</v>
      </c>
      <c r="BX14" s="584" t="s">
        <v>209</v>
      </c>
      <c r="BY14" s="584" t="s">
        <v>209</v>
      </c>
      <c r="BZ14" s="584" t="s">
        <v>209</v>
      </c>
      <c r="CA14" s="584" t="s">
        <v>209</v>
      </c>
      <c r="CB14" s="584" t="s">
        <v>209</v>
      </c>
      <c r="CC14" s="584" t="s">
        <v>209</v>
      </c>
      <c r="CD14" s="584" t="s">
        <v>209</v>
      </c>
      <c r="CE14" s="584" t="s">
        <v>209</v>
      </c>
      <c r="CF14" s="584" t="s">
        <v>209</v>
      </c>
      <c r="CG14" s="584" t="s">
        <v>209</v>
      </c>
      <c r="CH14" s="584" t="s">
        <v>209</v>
      </c>
      <c r="CI14" s="584" t="s">
        <v>209</v>
      </c>
      <c r="CJ14" s="584" t="s">
        <v>209</v>
      </c>
      <c r="CK14" s="584" t="s">
        <v>209</v>
      </c>
      <c r="CL14" s="584" t="s">
        <v>209</v>
      </c>
      <c r="CM14" s="584" t="s">
        <v>209</v>
      </c>
      <c r="CN14" s="584" t="s">
        <v>209</v>
      </c>
      <c r="CO14" s="584" t="s">
        <v>209</v>
      </c>
      <c r="CP14" s="584" t="s">
        <v>209</v>
      </c>
      <c r="CQ14" s="584" t="s">
        <v>209</v>
      </c>
      <c r="CR14" s="584" t="s">
        <v>209</v>
      </c>
      <c r="CS14" s="584" t="s">
        <v>209</v>
      </c>
      <c r="CT14" s="584" t="s">
        <v>209</v>
      </c>
      <c r="CU14" s="584" t="s">
        <v>209</v>
      </c>
      <c r="CV14" s="584" t="s">
        <v>209</v>
      </c>
      <c r="CW14" s="584" t="s">
        <v>209</v>
      </c>
      <c r="CX14" s="584" t="s">
        <v>209</v>
      </c>
      <c r="CY14" s="584" t="s">
        <v>209</v>
      </c>
      <c r="CZ14" s="584" t="s">
        <v>209</v>
      </c>
      <c r="DA14" s="584" t="s">
        <v>209</v>
      </c>
      <c r="DB14" s="584" t="s">
        <v>209</v>
      </c>
      <c r="DC14" s="584" t="s">
        <v>209</v>
      </c>
      <c r="DD14" s="584" t="s">
        <v>209</v>
      </c>
      <c r="DE14" s="584" t="s">
        <v>209</v>
      </c>
      <c r="DF14" s="584" t="s">
        <v>209</v>
      </c>
      <c r="DG14" s="584" t="s">
        <v>209</v>
      </c>
      <c r="DH14" s="584" t="s">
        <v>209</v>
      </c>
      <c r="DI14" s="584" t="s">
        <v>209</v>
      </c>
      <c r="DJ14" s="584" t="s">
        <v>209</v>
      </c>
      <c r="DK14" s="584" t="s">
        <v>209</v>
      </c>
      <c r="DL14" s="584" t="s">
        <v>209</v>
      </c>
      <c r="DM14" s="584" t="s">
        <v>209</v>
      </c>
      <c r="DN14" s="584" t="s">
        <v>209</v>
      </c>
      <c r="DO14" s="584" t="s">
        <v>209</v>
      </c>
      <c r="DP14" s="584" t="s">
        <v>209</v>
      </c>
      <c r="DQ14" s="584" t="s">
        <v>209</v>
      </c>
      <c r="DR14" s="584" t="s">
        <v>209</v>
      </c>
      <c r="DS14" s="584" t="s">
        <v>209</v>
      </c>
      <c r="DT14" s="584" t="s">
        <v>209</v>
      </c>
      <c r="DU14" s="584" t="s">
        <v>209</v>
      </c>
      <c r="DV14" s="584" t="s">
        <v>209</v>
      </c>
      <c r="DW14" s="584" t="s">
        <v>209</v>
      </c>
      <c r="DX14" s="584" t="s">
        <v>209</v>
      </c>
      <c r="DY14" s="584" t="s">
        <v>209</v>
      </c>
      <c r="DZ14" s="584" t="s">
        <v>209</v>
      </c>
      <c r="EA14" s="584" t="s">
        <v>209</v>
      </c>
      <c r="EB14" s="584" t="s">
        <v>209</v>
      </c>
      <c r="EC14" s="584" t="s">
        <v>209</v>
      </c>
      <c r="ED14" s="584" t="s">
        <v>209</v>
      </c>
      <c r="EE14" s="584" t="s">
        <v>209</v>
      </c>
      <c r="EF14" s="584" t="s">
        <v>209</v>
      </c>
      <c r="EG14" s="584" t="s">
        <v>209</v>
      </c>
      <c r="EH14" s="584" t="s">
        <v>209</v>
      </c>
      <c r="EI14" s="584" t="s">
        <v>209</v>
      </c>
      <c r="EJ14" s="584" t="s">
        <v>209</v>
      </c>
      <c r="EK14" s="584" t="s">
        <v>209</v>
      </c>
      <c r="EL14" s="584" t="s">
        <v>209</v>
      </c>
      <c r="EM14" s="584" t="s">
        <v>209</v>
      </c>
      <c r="EN14" s="584" t="s">
        <v>209</v>
      </c>
      <c r="EO14" s="584" t="s">
        <v>209</v>
      </c>
      <c r="EP14" s="584" t="s">
        <v>209</v>
      </c>
      <c r="EQ14" s="584" t="s">
        <v>209</v>
      </c>
      <c r="ER14" s="584" t="s">
        <v>209</v>
      </c>
      <c r="ES14" s="584" t="s">
        <v>209</v>
      </c>
      <c r="ET14" s="584" t="s">
        <v>209</v>
      </c>
      <c r="EU14" s="584" t="s">
        <v>209</v>
      </c>
      <c r="EV14" s="584" t="s">
        <v>209</v>
      </c>
      <c r="EW14" s="584" t="s">
        <v>209</v>
      </c>
      <c r="EX14" s="584" t="s">
        <v>209</v>
      </c>
      <c r="EY14" s="584" t="s">
        <v>209</v>
      </c>
      <c r="EZ14" s="584" t="s">
        <v>209</v>
      </c>
      <c r="FA14" s="584" t="s">
        <v>209</v>
      </c>
      <c r="FB14" s="584" t="s">
        <v>209</v>
      </c>
      <c r="FC14" s="584" t="s">
        <v>209</v>
      </c>
      <c r="FD14" s="584" t="s">
        <v>209</v>
      </c>
      <c r="FE14" s="584" t="s">
        <v>209</v>
      </c>
      <c r="FF14" s="584" t="s">
        <v>209</v>
      </c>
      <c r="FG14" s="584" t="s">
        <v>209</v>
      </c>
      <c r="FH14" s="584" t="s">
        <v>209</v>
      </c>
      <c r="FI14" s="584" t="s">
        <v>209</v>
      </c>
      <c r="FJ14" s="584" t="s">
        <v>209</v>
      </c>
      <c r="FK14" s="584" t="s">
        <v>209</v>
      </c>
      <c r="FL14" s="584" t="s">
        <v>209</v>
      </c>
      <c r="FM14" s="584" t="s">
        <v>209</v>
      </c>
      <c r="FN14" s="584" t="s">
        <v>209</v>
      </c>
      <c r="FO14" s="584" t="s">
        <v>209</v>
      </c>
      <c r="FP14" s="584" t="s">
        <v>209</v>
      </c>
      <c r="FQ14" s="584" t="s">
        <v>209</v>
      </c>
      <c r="FR14" s="584" t="s">
        <v>209</v>
      </c>
      <c r="FS14" s="584" t="s">
        <v>209</v>
      </c>
      <c r="FT14" s="584" t="s">
        <v>209</v>
      </c>
      <c r="FU14" s="584" t="s">
        <v>209</v>
      </c>
      <c r="FV14" s="584" t="s">
        <v>209</v>
      </c>
      <c r="FW14" s="584" t="s">
        <v>209</v>
      </c>
      <c r="FX14" s="584" t="s">
        <v>209</v>
      </c>
      <c r="FY14" s="584" t="s">
        <v>209</v>
      </c>
      <c r="FZ14" s="584" t="s">
        <v>209</v>
      </c>
      <c r="GA14" s="584" t="s">
        <v>209</v>
      </c>
      <c r="GB14" s="584" t="s">
        <v>209</v>
      </c>
      <c r="GC14" s="584" t="s">
        <v>209</v>
      </c>
      <c r="GD14" s="584" t="s">
        <v>209</v>
      </c>
      <c r="GE14" s="584" t="s">
        <v>209</v>
      </c>
      <c r="GF14" s="584" t="s">
        <v>209</v>
      </c>
      <c r="GG14" s="584" t="s">
        <v>209</v>
      </c>
      <c r="GH14" s="584" t="s">
        <v>209</v>
      </c>
      <c r="GI14" s="584" t="s">
        <v>209</v>
      </c>
      <c r="GJ14" s="584" t="s">
        <v>209</v>
      </c>
      <c r="GK14" s="584" t="s">
        <v>209</v>
      </c>
      <c r="GL14" s="584" t="s">
        <v>209</v>
      </c>
      <c r="GM14" s="584" t="s">
        <v>209</v>
      </c>
      <c r="GN14" s="584" t="s">
        <v>209</v>
      </c>
      <c r="GO14" s="584" t="s">
        <v>209</v>
      </c>
      <c r="GP14" s="584" t="s">
        <v>209</v>
      </c>
      <c r="GQ14" s="584" t="s">
        <v>209</v>
      </c>
      <c r="GR14" s="584" t="s">
        <v>209</v>
      </c>
      <c r="GS14" s="584" t="s">
        <v>209</v>
      </c>
      <c r="GT14" s="584" t="s">
        <v>209</v>
      </c>
      <c r="GU14" s="584" t="s">
        <v>209</v>
      </c>
      <c r="GV14" s="584" t="s">
        <v>209</v>
      </c>
      <c r="GW14" s="584" t="s">
        <v>209</v>
      </c>
      <c r="GX14" s="584" t="s">
        <v>209</v>
      </c>
      <c r="GY14" s="584" t="s">
        <v>209</v>
      </c>
      <c r="GZ14" s="584" t="s">
        <v>209</v>
      </c>
      <c r="HA14" s="584" t="s">
        <v>209</v>
      </c>
      <c r="HB14" s="584" t="s">
        <v>209</v>
      </c>
      <c r="HC14" s="584" t="s">
        <v>209</v>
      </c>
      <c r="HD14" s="584" t="s">
        <v>209</v>
      </c>
      <c r="HE14" s="584" t="s">
        <v>209</v>
      </c>
      <c r="HF14" s="584" t="s">
        <v>209</v>
      </c>
      <c r="HG14" s="584" t="s">
        <v>209</v>
      </c>
      <c r="HH14" s="584" t="s">
        <v>209</v>
      </c>
      <c r="HI14" s="584" t="s">
        <v>209</v>
      </c>
      <c r="HJ14" s="584" t="s">
        <v>209</v>
      </c>
      <c r="HK14" s="584" t="s">
        <v>209</v>
      </c>
      <c r="HL14" s="584" t="s">
        <v>209</v>
      </c>
      <c r="HM14" s="584" t="s">
        <v>209</v>
      </c>
      <c r="HN14" s="584" t="s">
        <v>209</v>
      </c>
      <c r="HO14" s="584" t="s">
        <v>209</v>
      </c>
      <c r="HP14" s="584" t="s">
        <v>209</v>
      </c>
      <c r="HQ14" s="584" t="s">
        <v>209</v>
      </c>
      <c r="HR14" s="584" t="s">
        <v>209</v>
      </c>
      <c r="HS14" s="584" t="s">
        <v>209</v>
      </c>
      <c r="HT14" s="584" t="s">
        <v>209</v>
      </c>
      <c r="HU14" s="584" t="s">
        <v>209</v>
      </c>
      <c r="HV14" s="584" t="s">
        <v>209</v>
      </c>
      <c r="HW14" s="584" t="s">
        <v>209</v>
      </c>
      <c r="HX14" s="584" t="s">
        <v>209</v>
      </c>
      <c r="HY14" s="584" t="s">
        <v>209</v>
      </c>
      <c r="HZ14" s="584" t="s">
        <v>209</v>
      </c>
      <c r="IA14" s="584" t="s">
        <v>209</v>
      </c>
      <c r="IB14" s="584" t="s">
        <v>209</v>
      </c>
      <c r="IC14" s="584" t="s">
        <v>209</v>
      </c>
      <c r="ID14" s="584" t="s">
        <v>209</v>
      </c>
      <c r="IE14" s="584" t="s">
        <v>209</v>
      </c>
      <c r="IF14" s="584" t="s">
        <v>209</v>
      </c>
      <c r="IG14" s="584" t="s">
        <v>209</v>
      </c>
      <c r="IH14" s="584" t="s">
        <v>209</v>
      </c>
      <c r="II14" s="584" t="s">
        <v>209</v>
      </c>
      <c r="IJ14" s="584" t="s">
        <v>209</v>
      </c>
      <c r="IK14" s="584" t="s">
        <v>209</v>
      </c>
      <c r="IL14" s="584" t="s">
        <v>209</v>
      </c>
      <c r="IM14" s="584" t="s">
        <v>209</v>
      </c>
      <c r="IN14" s="584" t="s">
        <v>209</v>
      </c>
      <c r="IO14" s="584" t="s">
        <v>209</v>
      </c>
      <c r="IP14" s="584" t="s">
        <v>209</v>
      </c>
      <c r="IQ14" s="584" t="s">
        <v>209</v>
      </c>
      <c r="IR14" s="584" t="s">
        <v>209</v>
      </c>
      <c r="IS14" s="584" t="s">
        <v>209</v>
      </c>
      <c r="IT14" s="584" t="s">
        <v>209</v>
      </c>
      <c r="IU14" s="584" t="s">
        <v>209</v>
      </c>
      <c r="IV14" s="584" t="s">
        <v>209</v>
      </c>
      <c r="IW14" s="584" t="s">
        <v>209</v>
      </c>
      <c r="IX14" s="584" t="s">
        <v>209</v>
      </c>
      <c r="IY14" s="584" t="s">
        <v>209</v>
      </c>
      <c r="IZ14" s="584" t="s">
        <v>209</v>
      </c>
      <c r="JA14" s="584" t="s">
        <v>209</v>
      </c>
      <c r="JB14" s="584" t="s">
        <v>209</v>
      </c>
      <c r="JC14" s="584" t="s">
        <v>209</v>
      </c>
      <c r="JD14" s="584" t="s">
        <v>209</v>
      </c>
      <c r="JE14" s="584" t="s">
        <v>209</v>
      </c>
      <c r="JF14" s="584" t="s">
        <v>209</v>
      </c>
      <c r="JG14" s="584" t="s">
        <v>209</v>
      </c>
      <c r="JH14" s="584" t="s">
        <v>209</v>
      </c>
      <c r="JI14" s="584" t="s">
        <v>209</v>
      </c>
      <c r="JJ14" s="584" t="s">
        <v>209</v>
      </c>
      <c r="JK14" s="584" t="s">
        <v>209</v>
      </c>
      <c r="JL14" s="584" t="s">
        <v>209</v>
      </c>
      <c r="JM14" s="584" t="s">
        <v>209</v>
      </c>
      <c r="JN14" s="584" t="s">
        <v>209</v>
      </c>
      <c r="JO14" s="584" t="s">
        <v>209</v>
      </c>
      <c r="JP14" s="584" t="s">
        <v>209</v>
      </c>
      <c r="JQ14" s="584" t="s">
        <v>209</v>
      </c>
      <c r="JR14" s="584" t="s">
        <v>209</v>
      </c>
      <c r="JS14" s="584" t="s">
        <v>209</v>
      </c>
      <c r="JT14" s="584" t="s">
        <v>209</v>
      </c>
      <c r="JU14" s="584" t="s">
        <v>209</v>
      </c>
      <c r="JV14" s="584" t="s">
        <v>209</v>
      </c>
      <c r="JW14" s="584" t="s">
        <v>209</v>
      </c>
      <c r="JX14" s="584" t="s">
        <v>209</v>
      </c>
      <c r="JY14" s="584" t="s">
        <v>209</v>
      </c>
      <c r="JZ14" s="584" t="s">
        <v>209</v>
      </c>
      <c r="KA14" s="584" t="s">
        <v>209</v>
      </c>
      <c r="KB14" s="584" t="s">
        <v>209</v>
      </c>
      <c r="KC14" s="584" t="s">
        <v>209</v>
      </c>
      <c r="KD14" s="584" t="s">
        <v>209</v>
      </c>
      <c r="KE14" s="584" t="s">
        <v>209</v>
      </c>
      <c r="KF14" s="584" t="s">
        <v>209</v>
      </c>
      <c r="KG14" s="584" t="s">
        <v>209</v>
      </c>
      <c r="KH14" s="584" t="s">
        <v>209</v>
      </c>
      <c r="KI14" s="584" t="s">
        <v>209</v>
      </c>
      <c r="KJ14" s="584" t="s">
        <v>209</v>
      </c>
      <c r="KK14" s="584" t="s">
        <v>209</v>
      </c>
      <c r="KL14" s="584" t="s">
        <v>209</v>
      </c>
      <c r="KM14" s="584" t="s">
        <v>209</v>
      </c>
      <c r="KN14" s="584" t="s">
        <v>209</v>
      </c>
      <c r="KO14" s="584" t="s">
        <v>209</v>
      </c>
      <c r="KP14" s="584" t="s">
        <v>209</v>
      </c>
      <c r="KQ14" s="584" t="s">
        <v>209</v>
      </c>
      <c r="KR14" s="584" t="s">
        <v>209</v>
      </c>
      <c r="KS14" s="584" t="s">
        <v>209</v>
      </c>
      <c r="KT14" s="584" t="s">
        <v>209</v>
      </c>
      <c r="KU14" s="584" t="s">
        <v>209</v>
      </c>
      <c r="KV14" s="584" t="s">
        <v>209</v>
      </c>
      <c r="KW14" s="584" t="s">
        <v>209</v>
      </c>
      <c r="KX14" s="584" t="s">
        <v>209</v>
      </c>
      <c r="KY14" s="584" t="s">
        <v>209</v>
      </c>
      <c r="KZ14" s="584" t="s">
        <v>209</v>
      </c>
      <c r="LA14" s="584" t="s">
        <v>209</v>
      </c>
      <c r="LB14" s="584" t="s">
        <v>209</v>
      </c>
      <c r="LC14" s="584" t="s">
        <v>209</v>
      </c>
      <c r="LD14" s="584" t="s">
        <v>209</v>
      </c>
      <c r="LE14" s="584" t="s">
        <v>209</v>
      </c>
      <c r="LF14" s="584" t="s">
        <v>209</v>
      </c>
      <c r="LG14" s="584" t="s">
        <v>209</v>
      </c>
      <c r="LH14" s="584" t="s">
        <v>209</v>
      </c>
      <c r="LI14" s="584" t="s">
        <v>209</v>
      </c>
      <c r="LJ14" s="584" t="s">
        <v>209</v>
      </c>
      <c r="LK14" s="584" t="s">
        <v>209</v>
      </c>
      <c r="LL14" s="584" t="s">
        <v>209</v>
      </c>
      <c r="LM14" s="584" t="s">
        <v>209</v>
      </c>
      <c r="LN14" s="584" t="s">
        <v>209</v>
      </c>
      <c r="LO14" s="584" t="s">
        <v>209</v>
      </c>
      <c r="LP14" s="584" t="s">
        <v>209</v>
      </c>
      <c r="LQ14" s="584" t="s">
        <v>209</v>
      </c>
      <c r="LR14" s="584" t="s">
        <v>209</v>
      </c>
      <c r="LS14" s="584" t="s">
        <v>209</v>
      </c>
      <c r="LT14" s="584" t="s">
        <v>209</v>
      </c>
      <c r="LU14" s="584" t="s">
        <v>209</v>
      </c>
      <c r="LV14" s="584" t="s">
        <v>209</v>
      </c>
      <c r="LW14" s="584" t="s">
        <v>209</v>
      </c>
      <c r="LX14" s="584" t="s">
        <v>209</v>
      </c>
      <c r="LY14" s="584" t="s">
        <v>209</v>
      </c>
      <c r="LZ14" s="584" t="s">
        <v>209</v>
      </c>
      <c r="MA14" s="584" t="s">
        <v>209</v>
      </c>
      <c r="MB14" s="584" t="s">
        <v>209</v>
      </c>
      <c r="MC14" s="584" t="s">
        <v>209</v>
      </c>
      <c r="MD14" s="584" t="s">
        <v>209</v>
      </c>
      <c r="ME14" s="584" t="s">
        <v>209</v>
      </c>
      <c r="MF14" s="584" t="s">
        <v>209</v>
      </c>
      <c r="MG14" s="584" t="s">
        <v>209</v>
      </c>
      <c r="MH14" s="584" t="s">
        <v>209</v>
      </c>
      <c r="MI14" s="584" t="s">
        <v>209</v>
      </c>
      <c r="MJ14" s="584" t="s">
        <v>209</v>
      </c>
      <c r="MK14" s="584" t="s">
        <v>209</v>
      </c>
      <c r="ML14" s="584" t="s">
        <v>209</v>
      </c>
      <c r="MM14" s="584" t="s">
        <v>209</v>
      </c>
      <c r="MN14" s="584" t="s">
        <v>209</v>
      </c>
      <c r="MO14" s="584" t="s">
        <v>209</v>
      </c>
      <c r="MP14" s="584" t="s">
        <v>209</v>
      </c>
      <c r="MQ14" s="584" t="s">
        <v>209</v>
      </c>
      <c r="MR14" s="584" t="s">
        <v>209</v>
      </c>
      <c r="MS14" s="584" t="s">
        <v>209</v>
      </c>
      <c r="MT14" s="584" t="s">
        <v>209</v>
      </c>
      <c r="MU14" s="584" t="s">
        <v>209</v>
      </c>
      <c r="MV14" s="584" t="s">
        <v>209</v>
      </c>
      <c r="MW14" s="584" t="s">
        <v>209</v>
      </c>
      <c r="MX14" s="584" t="s">
        <v>209</v>
      </c>
      <c r="MY14" s="584" t="s">
        <v>209</v>
      </c>
      <c r="MZ14" s="584" t="s">
        <v>209</v>
      </c>
      <c r="NA14" s="584" t="s">
        <v>209</v>
      </c>
      <c r="NB14" s="584" t="s">
        <v>209</v>
      </c>
      <c r="NC14" s="584" t="s">
        <v>209</v>
      </c>
      <c r="ND14" s="584" t="s">
        <v>209</v>
      </c>
      <c r="NE14" s="584" t="s">
        <v>209</v>
      </c>
      <c r="NF14" s="584" t="s">
        <v>209</v>
      </c>
      <c r="NG14" s="584" t="s">
        <v>209</v>
      </c>
      <c r="NH14" s="584" t="s">
        <v>209</v>
      </c>
      <c r="NI14" s="584" t="s">
        <v>209</v>
      </c>
      <c r="NJ14" s="584" t="s">
        <v>209</v>
      </c>
      <c r="NK14" s="584" t="s">
        <v>209</v>
      </c>
      <c r="NL14" s="584" t="s">
        <v>209</v>
      </c>
      <c r="NM14" s="584" t="s">
        <v>209</v>
      </c>
      <c r="NN14" s="584" t="s">
        <v>209</v>
      </c>
      <c r="NO14" s="584" t="s">
        <v>209</v>
      </c>
      <c r="NP14" s="584" t="s">
        <v>209</v>
      </c>
      <c r="NQ14" s="584" t="s">
        <v>209</v>
      </c>
      <c r="NR14" s="584" t="s">
        <v>209</v>
      </c>
      <c r="NS14" s="584" t="s">
        <v>209</v>
      </c>
      <c r="NT14" s="584" t="s">
        <v>209</v>
      </c>
      <c r="NU14" s="584" t="s">
        <v>209</v>
      </c>
      <c r="NV14" s="584" t="s">
        <v>209</v>
      </c>
      <c r="NW14" s="584" t="s">
        <v>209</v>
      </c>
      <c r="NX14" s="584" t="s">
        <v>209</v>
      </c>
      <c r="NY14" s="584" t="s">
        <v>209</v>
      </c>
      <c r="NZ14" s="584" t="s">
        <v>209</v>
      </c>
      <c r="OA14" s="584" t="s">
        <v>209</v>
      </c>
      <c r="OB14" s="584" t="s">
        <v>209</v>
      </c>
      <c r="OC14" s="584" t="s">
        <v>209</v>
      </c>
      <c r="OD14" s="584" t="s">
        <v>209</v>
      </c>
      <c r="OE14" s="584" t="s">
        <v>209</v>
      </c>
      <c r="OF14" s="584" t="s">
        <v>209</v>
      </c>
      <c r="OG14" s="584" t="s">
        <v>209</v>
      </c>
      <c r="OH14" s="584" t="s">
        <v>209</v>
      </c>
      <c r="OI14" s="584" t="s">
        <v>209</v>
      </c>
      <c r="OJ14" s="584" t="s">
        <v>209</v>
      </c>
      <c r="OK14" s="584" t="s">
        <v>209</v>
      </c>
      <c r="OL14" s="584" t="s">
        <v>209</v>
      </c>
      <c r="OM14" s="584" t="s">
        <v>209</v>
      </c>
      <c r="ON14" s="584" t="s">
        <v>209</v>
      </c>
      <c r="OO14" s="584" t="s">
        <v>209</v>
      </c>
      <c r="OP14" s="584" t="s">
        <v>209</v>
      </c>
      <c r="OQ14" s="584" t="s">
        <v>209</v>
      </c>
      <c r="OR14" s="584" t="s">
        <v>209</v>
      </c>
      <c r="OS14" s="584" t="s">
        <v>209</v>
      </c>
      <c r="OT14" s="584" t="s">
        <v>209</v>
      </c>
      <c r="OU14" s="584" t="s">
        <v>209</v>
      </c>
      <c r="OV14" s="584" t="s">
        <v>209</v>
      </c>
      <c r="OW14" s="584" t="s">
        <v>209</v>
      </c>
      <c r="OX14" s="584" t="s">
        <v>209</v>
      </c>
      <c r="OY14" s="76" t="str">
        <f t="shared" si="0"/>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OZ14" s="41">
        <f t="shared" si="1"/>
        <v>0</v>
      </c>
      <c r="PA14" s="77">
        <f t="shared" si="2"/>
        <v>0</v>
      </c>
      <c r="PB14" s="77">
        <f t="shared" si="3"/>
        <v>0</v>
      </c>
      <c r="PC14" s="78">
        <f t="shared" si="4"/>
        <v>0</v>
      </c>
      <c r="PD14" s="79">
        <f t="shared" si="5"/>
        <v>0</v>
      </c>
    </row>
    <row r="15" spans="1:420" s="42" customFormat="1" ht="43.5" x14ac:dyDescent="0.35">
      <c r="B15" s="84" t="str">
        <f>'C. CP'!J14</f>
        <v>Enterpreneurship</v>
      </c>
      <c r="C15" s="82"/>
      <c r="D15" s="38"/>
      <c r="E15" s="37">
        <f t="shared" si="15"/>
        <v>0</v>
      </c>
      <c r="F15" s="37">
        <f t="shared" ref="F15:G15" si="19">F10</f>
        <v>2765</v>
      </c>
      <c r="G15" s="37">
        <f t="shared" si="19"/>
        <v>166</v>
      </c>
      <c r="H15" s="39">
        <f t="shared" si="17"/>
        <v>0</v>
      </c>
      <c r="I15" s="40">
        <f t="shared" si="18"/>
        <v>0</v>
      </c>
      <c r="J15" s="174"/>
      <c r="K15" s="169">
        <v>10</v>
      </c>
      <c r="L15" s="170" t="str">
        <f>'C. CP'!I14</f>
        <v>S.10</v>
      </c>
      <c r="M15" s="171" t="str">
        <f>'C. CP'!H14</f>
        <v>Menginternalisasi semangat kemandirian, kejuangan, dan kewirausahaan;</v>
      </c>
      <c r="N15" s="175"/>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371"/>
      <c r="DS15" s="371"/>
      <c r="DT15" s="371"/>
      <c r="DU15" s="371"/>
      <c r="DV15" s="371"/>
      <c r="DW15" s="371"/>
      <c r="DX15" s="371"/>
      <c r="DY15" s="371"/>
      <c r="DZ15" s="371"/>
      <c r="EA15" s="371"/>
      <c r="EB15" s="371"/>
      <c r="EC15" s="371"/>
      <c r="ED15" s="371"/>
      <c r="EE15" s="371"/>
      <c r="EF15" s="371"/>
      <c r="EG15" s="371"/>
      <c r="EH15" s="371"/>
      <c r="EI15" s="371"/>
      <c r="EJ15" s="371"/>
      <c r="EK15" s="371"/>
      <c r="EL15" s="371"/>
      <c r="EM15" s="371"/>
      <c r="EN15" s="371"/>
      <c r="EO15" s="371"/>
      <c r="EP15" s="371"/>
      <c r="EQ15" s="371"/>
      <c r="ER15" s="371"/>
      <c r="ES15" s="371"/>
      <c r="ET15" s="371"/>
      <c r="EU15" s="371"/>
      <c r="EV15" s="371"/>
      <c r="EW15" s="371"/>
      <c r="EX15" s="371"/>
      <c r="EY15" s="371"/>
      <c r="EZ15" s="371"/>
      <c r="FA15" s="371"/>
      <c r="FB15" s="371"/>
      <c r="FC15" s="371"/>
      <c r="FD15" s="371"/>
      <c r="FE15" s="371"/>
      <c r="FF15" s="371"/>
      <c r="FG15" s="371"/>
      <c r="FH15" s="371"/>
      <c r="FI15" s="371"/>
      <c r="FJ15" s="371"/>
      <c r="FK15" s="371"/>
      <c r="FL15" s="371"/>
      <c r="FM15" s="371"/>
      <c r="FN15" s="371"/>
      <c r="FO15" s="371"/>
      <c r="FP15" s="371"/>
      <c r="FQ15" s="371"/>
      <c r="FR15" s="371"/>
      <c r="FS15" s="371"/>
      <c r="FT15" s="371"/>
      <c r="FU15" s="371"/>
      <c r="FV15" s="371"/>
      <c r="FW15" s="371"/>
      <c r="FX15" s="371"/>
      <c r="FY15" s="371"/>
      <c r="FZ15" s="371"/>
      <c r="GA15" s="371"/>
      <c r="GB15" s="371"/>
      <c r="GC15" s="371"/>
      <c r="GD15" s="371"/>
      <c r="GE15" s="371"/>
      <c r="GF15" s="371"/>
      <c r="GG15" s="371"/>
      <c r="GH15" s="371"/>
      <c r="GI15" s="371"/>
      <c r="GJ15" s="371"/>
      <c r="GK15" s="371"/>
      <c r="GL15" s="371"/>
      <c r="GM15" s="371"/>
      <c r="GN15" s="371"/>
      <c r="GO15" s="371"/>
      <c r="GP15" s="371"/>
      <c r="GQ15" s="371"/>
      <c r="GR15" s="371"/>
      <c r="GS15" s="371"/>
      <c r="GT15" s="371"/>
      <c r="GU15" s="371"/>
      <c r="GV15" s="371"/>
      <c r="GW15" s="371"/>
      <c r="GX15" s="371"/>
      <c r="GY15" s="371"/>
      <c r="GZ15" s="371"/>
      <c r="HA15" s="371"/>
      <c r="HB15" s="371"/>
      <c r="HC15" s="371"/>
      <c r="HD15" s="371"/>
      <c r="HE15" s="371"/>
      <c r="HF15" s="371"/>
      <c r="HG15" s="371"/>
      <c r="HH15" s="371"/>
      <c r="HI15" s="371"/>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c r="LL15" s="173"/>
      <c r="LM15" s="173"/>
      <c r="LN15" s="173"/>
      <c r="LO15" s="173"/>
      <c r="LP15" s="173"/>
      <c r="LQ15" s="173"/>
      <c r="LR15" s="173"/>
      <c r="LS15" s="173"/>
      <c r="LT15" s="173"/>
      <c r="LU15" s="173"/>
      <c r="LV15" s="173"/>
      <c r="LW15" s="173"/>
      <c r="LX15" s="173"/>
      <c r="LY15" s="173"/>
      <c r="LZ15" s="173"/>
      <c r="MA15" s="173"/>
      <c r="MB15" s="173"/>
      <c r="MC15" s="173"/>
      <c r="MD15" s="173"/>
      <c r="ME15" s="173"/>
      <c r="MF15" s="173"/>
      <c r="MG15" s="173"/>
      <c r="MH15" s="173"/>
      <c r="MI15" s="173"/>
      <c r="MJ15" s="173"/>
      <c r="MK15" s="173"/>
      <c r="ML15" s="173"/>
      <c r="MM15" s="173"/>
      <c r="MN15" s="173"/>
      <c r="MO15" s="173"/>
      <c r="MP15" s="173"/>
      <c r="MQ15" s="173"/>
      <c r="MR15" s="173"/>
      <c r="MS15" s="173"/>
      <c r="MT15" s="173"/>
      <c r="MU15" s="173"/>
      <c r="MV15" s="584" t="s">
        <v>209</v>
      </c>
      <c r="MW15" s="584" t="s">
        <v>209</v>
      </c>
      <c r="MX15" s="584" t="s">
        <v>209</v>
      </c>
      <c r="MY15" s="584" t="s">
        <v>209</v>
      </c>
      <c r="MZ15" s="584" t="s">
        <v>209</v>
      </c>
      <c r="NA15" s="173"/>
      <c r="NB15" s="173"/>
      <c r="NC15" s="173"/>
      <c r="ND15" s="173"/>
      <c r="NE15" s="173"/>
      <c r="NF15" s="173"/>
      <c r="NG15" s="173"/>
      <c r="NH15" s="173"/>
      <c r="NI15" s="173"/>
      <c r="NJ15" s="173"/>
      <c r="NK15" s="173"/>
      <c r="NL15" s="173"/>
      <c r="NM15" s="173"/>
      <c r="NN15" s="173"/>
      <c r="NO15" s="173"/>
      <c r="NP15" s="173"/>
      <c r="NQ15" s="173"/>
      <c r="NR15" s="173"/>
      <c r="NS15" s="173"/>
      <c r="NT15" s="173"/>
      <c r="NU15" s="173"/>
      <c r="NV15" s="173"/>
      <c r="NW15" s="173"/>
      <c r="NX15" s="173"/>
      <c r="NY15" s="173"/>
      <c r="NZ15" s="173"/>
      <c r="OA15" s="173"/>
      <c r="OB15" s="173"/>
      <c r="OC15" s="173"/>
      <c r="OD15" s="173"/>
      <c r="OE15" s="173"/>
      <c r="OF15" s="173"/>
      <c r="OG15" s="173"/>
      <c r="OH15" s="173"/>
      <c r="OI15" s="173"/>
      <c r="OJ15" s="173"/>
      <c r="OK15" s="173"/>
      <c r="OL15" s="173"/>
      <c r="OM15" s="173"/>
      <c r="ON15" s="173"/>
      <c r="OO15" s="173"/>
      <c r="OP15" s="173"/>
      <c r="OQ15" s="173"/>
      <c r="OR15" s="173"/>
      <c r="OS15" s="173"/>
      <c r="OT15" s="173"/>
      <c r="OU15" s="173"/>
      <c r="OV15" s="173"/>
      <c r="OW15" s="173"/>
      <c r="OX15" s="173"/>
      <c r="OY15" s="76" t="str">
        <f t="shared" si="0"/>
        <v>Enterpreneurship</v>
      </c>
      <c r="OZ15" s="41">
        <f t="shared" si="1"/>
        <v>0</v>
      </c>
      <c r="PA15" s="77">
        <f t="shared" si="2"/>
        <v>0</v>
      </c>
      <c r="PB15" s="77">
        <f t="shared" si="3"/>
        <v>0</v>
      </c>
      <c r="PC15" s="78">
        <f t="shared" si="4"/>
        <v>0</v>
      </c>
      <c r="PD15" s="79">
        <f t="shared" si="5"/>
        <v>0</v>
      </c>
    </row>
    <row r="16" spans="1:420" s="42" customFormat="1" ht="72.5" x14ac:dyDescent="0.35">
      <c r="B16" s="84" t="str">
        <f>'C. CP'!J15</f>
        <v>KKN</v>
      </c>
      <c r="C16" s="82"/>
      <c r="D16" s="38"/>
      <c r="E16" s="37">
        <f t="shared" si="15"/>
        <v>0</v>
      </c>
      <c r="F16" s="37">
        <f t="shared" ref="F16:G16" si="20">F11</f>
        <v>2765</v>
      </c>
      <c r="G16" s="37">
        <f t="shared" si="20"/>
        <v>166</v>
      </c>
      <c r="H16" s="39">
        <f t="shared" si="17"/>
        <v>0</v>
      </c>
      <c r="I16" s="40">
        <f t="shared" si="18"/>
        <v>0</v>
      </c>
      <c r="J16" s="174"/>
      <c r="K16" s="169">
        <v>11</v>
      </c>
      <c r="L16" s="170" t="str">
        <f>'C. CP'!I15</f>
        <v>S.11</v>
      </c>
      <c r="M16" s="171" t="str">
        <f>'C. CP'!H15</f>
        <v>Menjunjung tinggi dan menginternalisasi nilai-nilai etika keislaman dalam kehidupan di masyarakat dan di negara;</v>
      </c>
      <c r="N16" s="175"/>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584" t="s">
        <v>209</v>
      </c>
      <c r="CT16" s="584" t="s">
        <v>209</v>
      </c>
      <c r="CU16" s="584" t="s">
        <v>209</v>
      </c>
      <c r="CV16" s="584" t="s">
        <v>209</v>
      </c>
      <c r="CW16" s="584" t="s">
        <v>209</v>
      </c>
      <c r="CX16" s="584" t="s">
        <v>209</v>
      </c>
      <c r="CY16" s="584" t="s">
        <v>209</v>
      </c>
      <c r="CZ16" s="173"/>
      <c r="DA16" s="173"/>
      <c r="DB16" s="173"/>
      <c r="DC16" s="173"/>
      <c r="DD16" s="173"/>
      <c r="DE16" s="173"/>
      <c r="DF16" s="173"/>
      <c r="DG16" s="173"/>
      <c r="DH16" s="173"/>
      <c r="DI16" s="173"/>
      <c r="DJ16" s="173"/>
      <c r="DK16" s="173"/>
      <c r="DL16" s="173"/>
      <c r="DM16" s="173"/>
      <c r="DN16" s="173"/>
      <c r="DO16" s="173"/>
      <c r="DP16" s="173"/>
      <c r="DQ16" s="173"/>
      <c r="DR16" s="371"/>
      <c r="DS16" s="371"/>
      <c r="DT16" s="371"/>
      <c r="DU16" s="371"/>
      <c r="DV16" s="371"/>
      <c r="DW16" s="371"/>
      <c r="DX16" s="371"/>
      <c r="DY16" s="371"/>
      <c r="DZ16" s="371"/>
      <c r="EA16" s="371"/>
      <c r="EB16" s="371"/>
      <c r="EC16" s="371"/>
      <c r="ED16" s="371"/>
      <c r="EE16" s="371"/>
      <c r="EF16" s="371"/>
      <c r="EG16" s="371"/>
      <c r="EH16" s="371"/>
      <c r="EI16" s="371"/>
      <c r="EJ16" s="371"/>
      <c r="EK16" s="371"/>
      <c r="EL16" s="371"/>
      <c r="EM16" s="371"/>
      <c r="EN16" s="371"/>
      <c r="EO16" s="371"/>
      <c r="EP16" s="371"/>
      <c r="EQ16" s="371"/>
      <c r="ER16" s="371"/>
      <c r="ES16" s="371"/>
      <c r="ET16" s="371"/>
      <c r="EU16" s="371"/>
      <c r="EV16" s="371"/>
      <c r="EW16" s="371"/>
      <c r="EX16" s="371"/>
      <c r="EY16" s="371"/>
      <c r="EZ16" s="371"/>
      <c r="FA16" s="371"/>
      <c r="FB16" s="371"/>
      <c r="FC16" s="371"/>
      <c r="FD16" s="371"/>
      <c r="FE16" s="371"/>
      <c r="FF16" s="371"/>
      <c r="FG16" s="371"/>
      <c r="FH16" s="371"/>
      <c r="FI16" s="371"/>
      <c r="FJ16" s="371"/>
      <c r="FK16" s="371"/>
      <c r="FL16" s="371"/>
      <c r="FM16" s="371"/>
      <c r="FN16" s="371"/>
      <c r="FO16" s="371"/>
      <c r="FP16" s="371"/>
      <c r="FQ16" s="371"/>
      <c r="FR16" s="371"/>
      <c r="FS16" s="371"/>
      <c r="FT16" s="371"/>
      <c r="FU16" s="371"/>
      <c r="FV16" s="371"/>
      <c r="FW16" s="371"/>
      <c r="FX16" s="371"/>
      <c r="FY16" s="371"/>
      <c r="FZ16" s="371"/>
      <c r="GA16" s="371"/>
      <c r="GB16" s="371"/>
      <c r="GC16" s="371"/>
      <c r="GD16" s="371"/>
      <c r="GE16" s="371"/>
      <c r="GF16" s="371"/>
      <c r="GG16" s="371"/>
      <c r="GH16" s="371"/>
      <c r="GI16" s="371"/>
      <c r="GJ16" s="371"/>
      <c r="GK16" s="371"/>
      <c r="GL16" s="371"/>
      <c r="GM16" s="371"/>
      <c r="GN16" s="371"/>
      <c r="GO16" s="371"/>
      <c r="GP16" s="371"/>
      <c r="GQ16" s="371"/>
      <c r="GR16" s="371"/>
      <c r="GS16" s="371"/>
      <c r="GT16" s="371"/>
      <c r="GU16" s="371"/>
      <c r="GV16" s="371"/>
      <c r="GW16" s="371"/>
      <c r="GX16" s="371"/>
      <c r="GY16" s="371"/>
      <c r="GZ16" s="371"/>
      <c r="HA16" s="371"/>
      <c r="HB16" s="371"/>
      <c r="HC16" s="371"/>
      <c r="HD16" s="371"/>
      <c r="HE16" s="371"/>
      <c r="HF16" s="371"/>
      <c r="HG16" s="371"/>
      <c r="HH16" s="371"/>
      <c r="HI16" s="371"/>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c r="LL16" s="173"/>
      <c r="LM16" s="173"/>
      <c r="LN16" s="173"/>
      <c r="LO16" s="173"/>
      <c r="LP16" s="173"/>
      <c r="LQ16" s="173"/>
      <c r="LR16" s="173"/>
      <c r="LS16" s="173"/>
      <c r="LT16" s="173"/>
      <c r="LU16" s="173"/>
      <c r="LV16" s="173"/>
      <c r="LW16" s="173"/>
      <c r="LX16" s="173"/>
      <c r="LY16" s="173"/>
      <c r="LZ16" s="173"/>
      <c r="MA16" s="173"/>
      <c r="MB16" s="173"/>
      <c r="MC16" s="173"/>
      <c r="MD16" s="173"/>
      <c r="ME16" s="173"/>
      <c r="MF16" s="173"/>
      <c r="MG16" s="173"/>
      <c r="MH16" s="173"/>
      <c r="MI16" s="173"/>
      <c r="MJ16" s="173"/>
      <c r="MK16" s="173"/>
      <c r="ML16" s="173"/>
      <c r="MM16" s="173"/>
      <c r="MN16" s="173"/>
      <c r="MO16" s="173"/>
      <c r="MP16" s="173"/>
      <c r="MQ16" s="173"/>
      <c r="MR16" s="173"/>
      <c r="MS16" s="173"/>
      <c r="MT16" s="173"/>
      <c r="MU16" s="173"/>
      <c r="MV16" s="173"/>
      <c r="MW16" s="173"/>
      <c r="MX16" s="173"/>
      <c r="MY16" s="173"/>
      <c r="MZ16" s="173"/>
      <c r="NA16" s="173"/>
      <c r="NB16" s="173"/>
      <c r="NC16" s="173"/>
      <c r="ND16" s="173"/>
      <c r="NE16" s="173"/>
      <c r="NF16" s="173"/>
      <c r="NG16" s="173"/>
      <c r="NH16" s="173"/>
      <c r="NI16" s="173"/>
      <c r="NJ16" s="173"/>
      <c r="NK16" s="173"/>
      <c r="NL16" s="173"/>
      <c r="NM16" s="173"/>
      <c r="NN16" s="173"/>
      <c r="NO16" s="173"/>
      <c r="NP16" s="173"/>
      <c r="NQ16" s="173"/>
      <c r="NR16" s="173"/>
      <c r="NS16" s="173"/>
      <c r="NT16" s="173"/>
      <c r="NU16" s="173"/>
      <c r="NV16" s="173"/>
      <c r="NW16" s="173"/>
      <c r="NX16" s="173"/>
      <c r="NY16" s="173"/>
      <c r="NZ16" s="173"/>
      <c r="OA16" s="173"/>
      <c r="OB16" s="173"/>
      <c r="OC16" s="173"/>
      <c r="OD16" s="173"/>
      <c r="OE16" s="173"/>
      <c r="OF16" s="173"/>
      <c r="OG16" s="173"/>
      <c r="OH16" s="173"/>
      <c r="OI16" s="173"/>
      <c r="OJ16" s="173"/>
      <c r="OK16" s="173"/>
      <c r="OL16" s="173"/>
      <c r="OM16" s="173"/>
      <c r="ON16" s="173"/>
      <c r="OO16" s="173"/>
      <c r="OP16" s="173"/>
      <c r="OQ16" s="173"/>
      <c r="OR16" s="173"/>
      <c r="OS16" s="173"/>
      <c r="OT16" s="173"/>
      <c r="OU16" s="173"/>
      <c r="OV16" s="173"/>
      <c r="OW16" s="173"/>
      <c r="OX16" s="173"/>
      <c r="OY16" s="76" t="str">
        <f t="shared" si="0"/>
        <v>KKN</v>
      </c>
      <c r="OZ16" s="41">
        <f t="shared" si="1"/>
        <v>0</v>
      </c>
      <c r="PA16" s="77">
        <f t="shared" si="2"/>
        <v>0</v>
      </c>
      <c r="PB16" s="77">
        <f t="shared" si="3"/>
        <v>0</v>
      </c>
      <c r="PC16" s="78">
        <f t="shared" si="4"/>
        <v>0</v>
      </c>
      <c r="PD16" s="79">
        <f t="shared" si="5"/>
        <v>0</v>
      </c>
    </row>
    <row r="17" spans="2:420" s="42" customFormat="1" ht="409.5" x14ac:dyDescent="0.35">
      <c r="B17" s="84" t="str">
        <f>'C. CP'!J16</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C17" s="82"/>
      <c r="D17" s="38"/>
      <c r="E17" s="37">
        <f t="shared" si="15"/>
        <v>0</v>
      </c>
      <c r="F17" s="37">
        <f t="shared" ref="F17:G17" si="21">F12</f>
        <v>2765</v>
      </c>
      <c r="G17" s="37">
        <f t="shared" si="21"/>
        <v>166</v>
      </c>
      <c r="H17" s="39">
        <f t="shared" si="17"/>
        <v>0</v>
      </c>
      <c r="I17" s="40">
        <f t="shared" si="18"/>
        <v>0</v>
      </c>
      <c r="J17" s="174"/>
      <c r="K17" s="169">
        <v>12</v>
      </c>
      <c r="L17" s="170" t="str">
        <f>'C. CP'!I16</f>
        <v>S.12</v>
      </c>
      <c r="M17" s="171" t="str">
        <f>'C. CP'!H16</f>
        <v>Bertanggung jawab sepenuhnya terhadap nilai-nilai akademik yaitu kejujuran, kebebasan dan otonomi akademik yang diembannya;</v>
      </c>
      <c r="N17" s="585" t="s">
        <v>209</v>
      </c>
      <c r="O17" s="585" t="s">
        <v>209</v>
      </c>
      <c r="P17" s="585" t="s">
        <v>209</v>
      </c>
      <c r="Q17" s="585" t="s">
        <v>209</v>
      </c>
      <c r="R17" s="585" t="s">
        <v>209</v>
      </c>
      <c r="S17" s="585" t="s">
        <v>209</v>
      </c>
      <c r="T17" s="585" t="s">
        <v>209</v>
      </c>
      <c r="U17" s="585" t="s">
        <v>209</v>
      </c>
      <c r="V17" s="585" t="s">
        <v>209</v>
      </c>
      <c r="W17" s="585" t="s">
        <v>209</v>
      </c>
      <c r="X17" s="585" t="s">
        <v>209</v>
      </c>
      <c r="Y17" s="585" t="s">
        <v>209</v>
      </c>
      <c r="Z17" s="585" t="s">
        <v>209</v>
      </c>
      <c r="AA17" s="585" t="s">
        <v>209</v>
      </c>
      <c r="AB17" s="585" t="s">
        <v>209</v>
      </c>
      <c r="AC17" s="585" t="s">
        <v>209</v>
      </c>
      <c r="AD17" s="585" t="s">
        <v>209</v>
      </c>
      <c r="AE17" s="585" t="s">
        <v>209</v>
      </c>
      <c r="AF17" s="585" t="s">
        <v>209</v>
      </c>
      <c r="AG17" s="585" t="s">
        <v>209</v>
      </c>
      <c r="AH17" s="585" t="s">
        <v>209</v>
      </c>
      <c r="AI17" s="585" t="s">
        <v>209</v>
      </c>
      <c r="AJ17" s="585" t="s">
        <v>209</v>
      </c>
      <c r="AK17" s="585" t="s">
        <v>209</v>
      </c>
      <c r="AL17" s="585" t="s">
        <v>209</v>
      </c>
      <c r="AM17" s="585" t="s">
        <v>209</v>
      </c>
      <c r="AN17" s="585" t="s">
        <v>209</v>
      </c>
      <c r="AO17" s="585" t="s">
        <v>209</v>
      </c>
      <c r="AP17" s="585" t="s">
        <v>209</v>
      </c>
      <c r="AQ17" s="585" t="s">
        <v>209</v>
      </c>
      <c r="AR17" s="585" t="s">
        <v>209</v>
      </c>
      <c r="AS17" s="585" t="s">
        <v>209</v>
      </c>
      <c r="AT17" s="585" t="s">
        <v>209</v>
      </c>
      <c r="AU17" s="585" t="s">
        <v>209</v>
      </c>
      <c r="AV17" s="585" t="s">
        <v>209</v>
      </c>
      <c r="AW17" s="585" t="s">
        <v>209</v>
      </c>
      <c r="AX17" s="585" t="s">
        <v>209</v>
      </c>
      <c r="AY17" s="585" t="s">
        <v>209</v>
      </c>
      <c r="AZ17" s="585" t="s">
        <v>209</v>
      </c>
      <c r="BA17" s="585" t="s">
        <v>209</v>
      </c>
      <c r="BB17" s="585" t="s">
        <v>209</v>
      </c>
      <c r="BC17" s="585" t="s">
        <v>209</v>
      </c>
      <c r="BD17" s="585" t="s">
        <v>209</v>
      </c>
      <c r="BE17" s="585" t="s">
        <v>209</v>
      </c>
      <c r="BF17" s="585" t="s">
        <v>209</v>
      </c>
      <c r="BG17" s="585" t="s">
        <v>209</v>
      </c>
      <c r="BH17" s="585" t="s">
        <v>209</v>
      </c>
      <c r="BI17" s="585" t="s">
        <v>209</v>
      </c>
      <c r="BJ17" s="585" t="s">
        <v>209</v>
      </c>
      <c r="BK17" s="585" t="s">
        <v>209</v>
      </c>
      <c r="BL17" s="585" t="s">
        <v>209</v>
      </c>
      <c r="BM17" s="585" t="s">
        <v>209</v>
      </c>
      <c r="BN17" s="585" t="s">
        <v>209</v>
      </c>
      <c r="BO17" s="585" t="s">
        <v>209</v>
      </c>
      <c r="BP17" s="585" t="s">
        <v>209</v>
      </c>
      <c r="BQ17" s="585" t="s">
        <v>209</v>
      </c>
      <c r="BR17" s="585" t="s">
        <v>209</v>
      </c>
      <c r="BS17" s="585" t="s">
        <v>209</v>
      </c>
      <c r="BT17" s="585" t="s">
        <v>209</v>
      </c>
      <c r="BU17" s="585" t="s">
        <v>209</v>
      </c>
      <c r="BV17" s="585" t="s">
        <v>209</v>
      </c>
      <c r="BW17" s="585" t="s">
        <v>209</v>
      </c>
      <c r="BX17" s="585" t="s">
        <v>209</v>
      </c>
      <c r="BY17" s="585" t="s">
        <v>209</v>
      </c>
      <c r="BZ17" s="585" t="s">
        <v>209</v>
      </c>
      <c r="CA17" s="585" t="s">
        <v>209</v>
      </c>
      <c r="CB17" s="585" t="s">
        <v>209</v>
      </c>
      <c r="CC17" s="585" t="s">
        <v>209</v>
      </c>
      <c r="CD17" s="585" t="s">
        <v>209</v>
      </c>
      <c r="CE17" s="585" t="s">
        <v>209</v>
      </c>
      <c r="CF17" s="585" t="s">
        <v>209</v>
      </c>
      <c r="CG17" s="585" t="s">
        <v>209</v>
      </c>
      <c r="CH17" s="585" t="s">
        <v>209</v>
      </c>
      <c r="CI17" s="585" t="s">
        <v>209</v>
      </c>
      <c r="CJ17" s="585" t="s">
        <v>209</v>
      </c>
      <c r="CK17" s="585" t="s">
        <v>209</v>
      </c>
      <c r="CL17" s="585" t="s">
        <v>209</v>
      </c>
      <c r="CM17" s="585" t="s">
        <v>209</v>
      </c>
      <c r="CN17" s="585" t="s">
        <v>209</v>
      </c>
      <c r="CO17" s="585" t="s">
        <v>209</v>
      </c>
      <c r="CP17" s="585" t="s">
        <v>209</v>
      </c>
      <c r="CQ17" s="585" t="s">
        <v>209</v>
      </c>
      <c r="CR17" s="585" t="s">
        <v>209</v>
      </c>
      <c r="CS17" s="585" t="s">
        <v>209</v>
      </c>
      <c r="CT17" s="585" t="s">
        <v>209</v>
      </c>
      <c r="CU17" s="585" t="s">
        <v>209</v>
      </c>
      <c r="CV17" s="585" t="s">
        <v>209</v>
      </c>
      <c r="CW17" s="585" t="s">
        <v>209</v>
      </c>
      <c r="CX17" s="585" t="s">
        <v>209</v>
      </c>
      <c r="CY17" s="585" t="s">
        <v>209</v>
      </c>
      <c r="CZ17" s="585" t="s">
        <v>209</v>
      </c>
      <c r="DA17" s="585" t="s">
        <v>209</v>
      </c>
      <c r="DB17" s="585" t="s">
        <v>209</v>
      </c>
      <c r="DC17" s="585" t="s">
        <v>209</v>
      </c>
      <c r="DD17" s="585" t="s">
        <v>209</v>
      </c>
      <c r="DE17" s="585" t="s">
        <v>209</v>
      </c>
      <c r="DF17" s="585" t="s">
        <v>209</v>
      </c>
      <c r="DG17" s="585" t="s">
        <v>209</v>
      </c>
      <c r="DH17" s="585" t="s">
        <v>209</v>
      </c>
      <c r="DI17" s="585" t="s">
        <v>209</v>
      </c>
      <c r="DJ17" s="585" t="s">
        <v>209</v>
      </c>
      <c r="DK17" s="585" t="s">
        <v>209</v>
      </c>
      <c r="DL17" s="585" t="s">
        <v>209</v>
      </c>
      <c r="DM17" s="585" t="s">
        <v>209</v>
      </c>
      <c r="DN17" s="585" t="s">
        <v>209</v>
      </c>
      <c r="DO17" s="585" t="s">
        <v>209</v>
      </c>
      <c r="DP17" s="585" t="s">
        <v>209</v>
      </c>
      <c r="DQ17" s="585" t="s">
        <v>209</v>
      </c>
      <c r="DR17" s="585" t="s">
        <v>209</v>
      </c>
      <c r="DS17" s="585" t="s">
        <v>209</v>
      </c>
      <c r="DT17" s="585" t="s">
        <v>209</v>
      </c>
      <c r="DU17" s="585" t="s">
        <v>209</v>
      </c>
      <c r="DV17" s="585" t="s">
        <v>209</v>
      </c>
      <c r="DW17" s="585" t="s">
        <v>209</v>
      </c>
      <c r="DX17" s="585" t="s">
        <v>209</v>
      </c>
      <c r="DY17" s="585" t="s">
        <v>209</v>
      </c>
      <c r="DZ17" s="585" t="s">
        <v>209</v>
      </c>
      <c r="EA17" s="585" t="s">
        <v>209</v>
      </c>
      <c r="EB17" s="585" t="s">
        <v>209</v>
      </c>
      <c r="EC17" s="585" t="s">
        <v>209</v>
      </c>
      <c r="ED17" s="585" t="s">
        <v>209</v>
      </c>
      <c r="EE17" s="585" t="s">
        <v>209</v>
      </c>
      <c r="EF17" s="585" t="s">
        <v>209</v>
      </c>
      <c r="EG17" s="585" t="s">
        <v>209</v>
      </c>
      <c r="EH17" s="585" t="s">
        <v>209</v>
      </c>
      <c r="EI17" s="585" t="s">
        <v>209</v>
      </c>
      <c r="EJ17" s="585" t="s">
        <v>209</v>
      </c>
      <c r="EK17" s="585" t="s">
        <v>209</v>
      </c>
      <c r="EL17" s="585" t="s">
        <v>209</v>
      </c>
      <c r="EM17" s="585" t="s">
        <v>209</v>
      </c>
      <c r="EN17" s="585" t="s">
        <v>209</v>
      </c>
      <c r="EO17" s="585" t="s">
        <v>209</v>
      </c>
      <c r="EP17" s="585" t="s">
        <v>209</v>
      </c>
      <c r="EQ17" s="585" t="s">
        <v>209</v>
      </c>
      <c r="ER17" s="585" t="s">
        <v>209</v>
      </c>
      <c r="ES17" s="585" t="s">
        <v>209</v>
      </c>
      <c r="ET17" s="585" t="s">
        <v>209</v>
      </c>
      <c r="EU17" s="585" t="s">
        <v>209</v>
      </c>
      <c r="EV17" s="585" t="s">
        <v>209</v>
      </c>
      <c r="EW17" s="585" t="s">
        <v>209</v>
      </c>
      <c r="EX17" s="585" t="s">
        <v>209</v>
      </c>
      <c r="EY17" s="585" t="s">
        <v>209</v>
      </c>
      <c r="EZ17" s="585" t="s">
        <v>209</v>
      </c>
      <c r="FA17" s="585" t="s">
        <v>209</v>
      </c>
      <c r="FB17" s="585" t="s">
        <v>209</v>
      </c>
      <c r="FC17" s="585" t="s">
        <v>209</v>
      </c>
      <c r="FD17" s="585" t="s">
        <v>209</v>
      </c>
      <c r="FE17" s="585" t="s">
        <v>209</v>
      </c>
      <c r="FF17" s="585" t="s">
        <v>209</v>
      </c>
      <c r="FG17" s="585" t="s">
        <v>209</v>
      </c>
      <c r="FH17" s="585" t="s">
        <v>209</v>
      </c>
      <c r="FI17" s="585" t="s">
        <v>209</v>
      </c>
      <c r="FJ17" s="585" t="s">
        <v>209</v>
      </c>
      <c r="FK17" s="585" t="s">
        <v>209</v>
      </c>
      <c r="FL17" s="585" t="s">
        <v>209</v>
      </c>
      <c r="FM17" s="585" t="s">
        <v>209</v>
      </c>
      <c r="FN17" s="585" t="s">
        <v>209</v>
      </c>
      <c r="FO17" s="585" t="s">
        <v>209</v>
      </c>
      <c r="FP17" s="585" t="s">
        <v>209</v>
      </c>
      <c r="FQ17" s="585" t="s">
        <v>209</v>
      </c>
      <c r="FR17" s="585" t="s">
        <v>209</v>
      </c>
      <c r="FS17" s="585" t="s">
        <v>209</v>
      </c>
      <c r="FT17" s="585" t="s">
        <v>209</v>
      </c>
      <c r="FU17" s="585" t="s">
        <v>209</v>
      </c>
      <c r="FV17" s="585" t="s">
        <v>209</v>
      </c>
      <c r="FW17" s="585" t="s">
        <v>209</v>
      </c>
      <c r="FX17" s="585" t="s">
        <v>209</v>
      </c>
      <c r="FY17" s="585" t="s">
        <v>209</v>
      </c>
      <c r="FZ17" s="585" t="s">
        <v>209</v>
      </c>
      <c r="GA17" s="585" t="s">
        <v>209</v>
      </c>
      <c r="GB17" s="585" t="s">
        <v>209</v>
      </c>
      <c r="GC17" s="585" t="s">
        <v>209</v>
      </c>
      <c r="GD17" s="585" t="s">
        <v>209</v>
      </c>
      <c r="GE17" s="585" t="s">
        <v>209</v>
      </c>
      <c r="GF17" s="585" t="s">
        <v>209</v>
      </c>
      <c r="GG17" s="585" t="s">
        <v>209</v>
      </c>
      <c r="GH17" s="585" t="s">
        <v>209</v>
      </c>
      <c r="GI17" s="585" t="s">
        <v>209</v>
      </c>
      <c r="GJ17" s="585" t="s">
        <v>209</v>
      </c>
      <c r="GK17" s="585" t="s">
        <v>209</v>
      </c>
      <c r="GL17" s="585" t="s">
        <v>209</v>
      </c>
      <c r="GM17" s="585" t="s">
        <v>209</v>
      </c>
      <c r="GN17" s="585" t="s">
        <v>209</v>
      </c>
      <c r="GO17" s="585" t="s">
        <v>209</v>
      </c>
      <c r="GP17" s="585" t="s">
        <v>209</v>
      </c>
      <c r="GQ17" s="585" t="s">
        <v>209</v>
      </c>
      <c r="GR17" s="585" t="s">
        <v>209</v>
      </c>
      <c r="GS17" s="585" t="s">
        <v>209</v>
      </c>
      <c r="GT17" s="585" t="s">
        <v>209</v>
      </c>
      <c r="GU17" s="585" t="s">
        <v>209</v>
      </c>
      <c r="GV17" s="585" t="s">
        <v>209</v>
      </c>
      <c r="GW17" s="585" t="s">
        <v>209</v>
      </c>
      <c r="GX17" s="585" t="s">
        <v>209</v>
      </c>
      <c r="GY17" s="585" t="s">
        <v>209</v>
      </c>
      <c r="GZ17" s="585" t="s">
        <v>209</v>
      </c>
      <c r="HA17" s="585" t="s">
        <v>209</v>
      </c>
      <c r="HB17" s="585" t="s">
        <v>209</v>
      </c>
      <c r="HC17" s="585" t="s">
        <v>209</v>
      </c>
      <c r="HD17" s="585" t="s">
        <v>209</v>
      </c>
      <c r="HE17" s="585" t="s">
        <v>209</v>
      </c>
      <c r="HF17" s="585" t="s">
        <v>209</v>
      </c>
      <c r="HG17" s="585" t="s">
        <v>209</v>
      </c>
      <c r="HH17" s="585" t="s">
        <v>209</v>
      </c>
      <c r="HI17" s="585" t="s">
        <v>209</v>
      </c>
      <c r="HJ17" s="585" t="s">
        <v>209</v>
      </c>
      <c r="HK17" s="585" t="s">
        <v>209</v>
      </c>
      <c r="HL17" s="585" t="s">
        <v>209</v>
      </c>
      <c r="HM17" s="585" t="s">
        <v>209</v>
      </c>
      <c r="HN17" s="585" t="s">
        <v>209</v>
      </c>
      <c r="HO17" s="585" t="s">
        <v>209</v>
      </c>
      <c r="HP17" s="585" t="s">
        <v>209</v>
      </c>
      <c r="HQ17" s="585" t="s">
        <v>209</v>
      </c>
      <c r="HR17" s="585" t="s">
        <v>209</v>
      </c>
      <c r="HS17" s="585" t="s">
        <v>209</v>
      </c>
      <c r="HT17" s="585" t="s">
        <v>209</v>
      </c>
      <c r="HU17" s="585" t="s">
        <v>209</v>
      </c>
      <c r="HV17" s="585" t="s">
        <v>209</v>
      </c>
      <c r="HW17" s="585" t="s">
        <v>209</v>
      </c>
      <c r="HX17" s="585" t="s">
        <v>209</v>
      </c>
      <c r="HY17" s="585" t="s">
        <v>209</v>
      </c>
      <c r="HZ17" s="585" t="s">
        <v>209</v>
      </c>
      <c r="IA17" s="585" t="s">
        <v>209</v>
      </c>
      <c r="IB17" s="585" t="s">
        <v>209</v>
      </c>
      <c r="IC17" s="585" t="s">
        <v>209</v>
      </c>
      <c r="ID17" s="585" t="s">
        <v>209</v>
      </c>
      <c r="IE17" s="585" t="s">
        <v>209</v>
      </c>
      <c r="IF17" s="585" t="s">
        <v>209</v>
      </c>
      <c r="IG17" s="585" t="s">
        <v>209</v>
      </c>
      <c r="IH17" s="585" t="s">
        <v>209</v>
      </c>
      <c r="II17" s="585" t="s">
        <v>209</v>
      </c>
      <c r="IJ17" s="585" t="s">
        <v>209</v>
      </c>
      <c r="IK17" s="585" t="s">
        <v>209</v>
      </c>
      <c r="IL17" s="585" t="s">
        <v>209</v>
      </c>
      <c r="IM17" s="585" t="s">
        <v>209</v>
      </c>
      <c r="IN17" s="585" t="s">
        <v>209</v>
      </c>
      <c r="IO17" s="585" t="s">
        <v>209</v>
      </c>
      <c r="IP17" s="585" t="s">
        <v>209</v>
      </c>
      <c r="IQ17" s="585" t="s">
        <v>209</v>
      </c>
      <c r="IR17" s="585" t="s">
        <v>209</v>
      </c>
      <c r="IS17" s="585" t="s">
        <v>209</v>
      </c>
      <c r="IT17" s="585" t="s">
        <v>209</v>
      </c>
      <c r="IU17" s="585" t="s">
        <v>209</v>
      </c>
      <c r="IV17" s="585" t="s">
        <v>209</v>
      </c>
      <c r="IW17" s="585" t="s">
        <v>209</v>
      </c>
      <c r="IX17" s="585" t="s">
        <v>209</v>
      </c>
      <c r="IY17" s="585" t="s">
        <v>209</v>
      </c>
      <c r="IZ17" s="585" t="s">
        <v>209</v>
      </c>
      <c r="JA17" s="585" t="s">
        <v>209</v>
      </c>
      <c r="JB17" s="585" t="s">
        <v>209</v>
      </c>
      <c r="JC17" s="585" t="s">
        <v>209</v>
      </c>
      <c r="JD17" s="585" t="s">
        <v>209</v>
      </c>
      <c r="JE17" s="585" t="s">
        <v>209</v>
      </c>
      <c r="JF17" s="585" t="s">
        <v>209</v>
      </c>
      <c r="JG17" s="585" t="s">
        <v>209</v>
      </c>
      <c r="JH17" s="585" t="s">
        <v>209</v>
      </c>
      <c r="JI17" s="585" t="s">
        <v>209</v>
      </c>
      <c r="JJ17" s="585" t="s">
        <v>209</v>
      </c>
      <c r="JK17" s="585" t="s">
        <v>209</v>
      </c>
      <c r="JL17" s="585" t="s">
        <v>209</v>
      </c>
      <c r="JM17" s="585" t="s">
        <v>209</v>
      </c>
      <c r="JN17" s="585" t="s">
        <v>209</v>
      </c>
      <c r="JO17" s="585" t="s">
        <v>209</v>
      </c>
      <c r="JP17" s="585" t="s">
        <v>209</v>
      </c>
      <c r="JQ17" s="585" t="s">
        <v>209</v>
      </c>
      <c r="JR17" s="585" t="s">
        <v>209</v>
      </c>
      <c r="JS17" s="585" t="s">
        <v>209</v>
      </c>
      <c r="JT17" s="585" t="s">
        <v>209</v>
      </c>
      <c r="JU17" s="585" t="s">
        <v>209</v>
      </c>
      <c r="JV17" s="585" t="s">
        <v>209</v>
      </c>
      <c r="JW17" s="585" t="s">
        <v>209</v>
      </c>
      <c r="JX17" s="585" t="s">
        <v>209</v>
      </c>
      <c r="JY17" s="585" t="s">
        <v>209</v>
      </c>
      <c r="JZ17" s="585" t="s">
        <v>209</v>
      </c>
      <c r="KA17" s="585" t="s">
        <v>209</v>
      </c>
      <c r="KB17" s="585" t="s">
        <v>209</v>
      </c>
      <c r="KC17" s="585" t="s">
        <v>209</v>
      </c>
      <c r="KD17" s="585" t="s">
        <v>209</v>
      </c>
      <c r="KE17" s="585" t="s">
        <v>209</v>
      </c>
      <c r="KF17" s="585" t="s">
        <v>209</v>
      </c>
      <c r="KG17" s="585" t="s">
        <v>209</v>
      </c>
      <c r="KH17" s="585" t="s">
        <v>209</v>
      </c>
      <c r="KI17" s="585" t="s">
        <v>209</v>
      </c>
      <c r="KJ17" s="585" t="s">
        <v>209</v>
      </c>
      <c r="KK17" s="585" t="s">
        <v>209</v>
      </c>
      <c r="KL17" s="585" t="s">
        <v>209</v>
      </c>
      <c r="KM17" s="585" t="s">
        <v>209</v>
      </c>
      <c r="KN17" s="585" t="s">
        <v>209</v>
      </c>
      <c r="KO17" s="585" t="s">
        <v>209</v>
      </c>
      <c r="KP17" s="585" t="s">
        <v>209</v>
      </c>
      <c r="KQ17" s="585" t="s">
        <v>209</v>
      </c>
      <c r="KR17" s="585" t="s">
        <v>209</v>
      </c>
      <c r="KS17" s="585" t="s">
        <v>209</v>
      </c>
      <c r="KT17" s="585" t="s">
        <v>209</v>
      </c>
      <c r="KU17" s="585" t="s">
        <v>209</v>
      </c>
      <c r="KV17" s="585" t="s">
        <v>209</v>
      </c>
      <c r="KW17" s="585" t="s">
        <v>209</v>
      </c>
      <c r="KX17" s="585" t="s">
        <v>209</v>
      </c>
      <c r="KY17" s="585" t="s">
        <v>209</v>
      </c>
      <c r="KZ17" s="585" t="s">
        <v>209</v>
      </c>
      <c r="LA17" s="585" t="s">
        <v>209</v>
      </c>
      <c r="LB17" s="585" t="s">
        <v>209</v>
      </c>
      <c r="LC17" s="585" t="s">
        <v>209</v>
      </c>
      <c r="LD17" s="585" t="s">
        <v>209</v>
      </c>
      <c r="LE17" s="585" t="s">
        <v>209</v>
      </c>
      <c r="LF17" s="585" t="s">
        <v>209</v>
      </c>
      <c r="LG17" s="585" t="s">
        <v>209</v>
      </c>
      <c r="LH17" s="585" t="s">
        <v>209</v>
      </c>
      <c r="LI17" s="585" t="s">
        <v>209</v>
      </c>
      <c r="LJ17" s="585" t="s">
        <v>209</v>
      </c>
      <c r="LK17" s="585" t="s">
        <v>209</v>
      </c>
      <c r="LL17" s="585" t="s">
        <v>209</v>
      </c>
      <c r="LM17" s="585" t="s">
        <v>209</v>
      </c>
      <c r="LN17" s="585" t="s">
        <v>209</v>
      </c>
      <c r="LO17" s="585" t="s">
        <v>209</v>
      </c>
      <c r="LP17" s="585" t="s">
        <v>209</v>
      </c>
      <c r="LQ17" s="585" t="s">
        <v>209</v>
      </c>
      <c r="LR17" s="585" t="s">
        <v>209</v>
      </c>
      <c r="LS17" s="585" t="s">
        <v>209</v>
      </c>
      <c r="LT17" s="585" t="s">
        <v>209</v>
      </c>
      <c r="LU17" s="585" t="s">
        <v>209</v>
      </c>
      <c r="LV17" s="585" t="s">
        <v>209</v>
      </c>
      <c r="LW17" s="585" t="s">
        <v>209</v>
      </c>
      <c r="LX17" s="585" t="s">
        <v>209</v>
      </c>
      <c r="LY17" s="585" t="s">
        <v>209</v>
      </c>
      <c r="LZ17" s="585" t="s">
        <v>209</v>
      </c>
      <c r="MA17" s="585" t="s">
        <v>209</v>
      </c>
      <c r="MB17" s="585" t="s">
        <v>209</v>
      </c>
      <c r="MC17" s="585" t="s">
        <v>209</v>
      </c>
      <c r="MD17" s="585" t="s">
        <v>209</v>
      </c>
      <c r="ME17" s="585" t="s">
        <v>209</v>
      </c>
      <c r="MF17" s="585" t="s">
        <v>209</v>
      </c>
      <c r="MG17" s="585" t="s">
        <v>209</v>
      </c>
      <c r="MH17" s="585" t="s">
        <v>209</v>
      </c>
      <c r="MI17" s="585" t="s">
        <v>209</v>
      </c>
      <c r="MJ17" s="585" t="s">
        <v>209</v>
      </c>
      <c r="MK17" s="585" t="s">
        <v>209</v>
      </c>
      <c r="ML17" s="585" t="s">
        <v>209</v>
      </c>
      <c r="MM17" s="585" t="s">
        <v>209</v>
      </c>
      <c r="MN17" s="585" t="s">
        <v>209</v>
      </c>
      <c r="MO17" s="585" t="s">
        <v>209</v>
      </c>
      <c r="MP17" s="585" t="s">
        <v>209</v>
      </c>
      <c r="MQ17" s="585" t="s">
        <v>209</v>
      </c>
      <c r="MR17" s="585" t="s">
        <v>209</v>
      </c>
      <c r="MS17" s="585" t="s">
        <v>209</v>
      </c>
      <c r="MT17" s="585" t="s">
        <v>209</v>
      </c>
      <c r="MU17" s="585" t="s">
        <v>209</v>
      </c>
      <c r="MV17" s="585" t="s">
        <v>209</v>
      </c>
      <c r="MW17" s="585" t="s">
        <v>209</v>
      </c>
      <c r="MX17" s="585" t="s">
        <v>209</v>
      </c>
      <c r="MY17" s="585" t="s">
        <v>209</v>
      </c>
      <c r="MZ17" s="585" t="s">
        <v>209</v>
      </c>
      <c r="NA17" s="585" t="s">
        <v>209</v>
      </c>
      <c r="NB17" s="585" t="s">
        <v>209</v>
      </c>
      <c r="NC17" s="585" t="s">
        <v>209</v>
      </c>
      <c r="ND17" s="585" t="s">
        <v>209</v>
      </c>
      <c r="NE17" s="585" t="s">
        <v>209</v>
      </c>
      <c r="NF17" s="585" t="s">
        <v>209</v>
      </c>
      <c r="NG17" s="585" t="s">
        <v>209</v>
      </c>
      <c r="NH17" s="585" t="s">
        <v>209</v>
      </c>
      <c r="NI17" s="585" t="s">
        <v>209</v>
      </c>
      <c r="NJ17" s="585" t="s">
        <v>209</v>
      </c>
      <c r="NK17" s="585" t="s">
        <v>209</v>
      </c>
      <c r="NL17" s="585" t="s">
        <v>209</v>
      </c>
      <c r="NM17" s="585" t="s">
        <v>209</v>
      </c>
      <c r="NN17" s="585" t="s">
        <v>209</v>
      </c>
      <c r="NO17" s="585" t="s">
        <v>209</v>
      </c>
      <c r="NP17" s="585" t="s">
        <v>209</v>
      </c>
      <c r="NQ17" s="585" t="s">
        <v>209</v>
      </c>
      <c r="NR17" s="585" t="s">
        <v>209</v>
      </c>
      <c r="NS17" s="585" t="s">
        <v>209</v>
      </c>
      <c r="NT17" s="585" t="s">
        <v>209</v>
      </c>
      <c r="NU17" s="585" t="s">
        <v>209</v>
      </c>
      <c r="NV17" s="585" t="s">
        <v>209</v>
      </c>
      <c r="NW17" s="585" t="s">
        <v>209</v>
      </c>
      <c r="NX17" s="585" t="s">
        <v>209</v>
      </c>
      <c r="NY17" s="585" t="s">
        <v>209</v>
      </c>
      <c r="NZ17" s="585" t="s">
        <v>209</v>
      </c>
      <c r="OA17" s="585" t="s">
        <v>209</v>
      </c>
      <c r="OB17" s="585" t="s">
        <v>209</v>
      </c>
      <c r="OC17" s="585" t="s">
        <v>209</v>
      </c>
      <c r="OD17" s="585" t="s">
        <v>209</v>
      </c>
      <c r="OE17" s="585" t="s">
        <v>209</v>
      </c>
      <c r="OF17" s="585" t="s">
        <v>209</v>
      </c>
      <c r="OG17" s="585" t="s">
        <v>209</v>
      </c>
      <c r="OH17" s="585" t="s">
        <v>209</v>
      </c>
      <c r="OI17" s="585" t="s">
        <v>209</v>
      </c>
      <c r="OJ17" s="585" t="s">
        <v>209</v>
      </c>
      <c r="OK17" s="585" t="s">
        <v>209</v>
      </c>
      <c r="OL17" s="585" t="s">
        <v>209</v>
      </c>
      <c r="OM17" s="585" t="s">
        <v>209</v>
      </c>
      <c r="ON17" s="585" t="s">
        <v>209</v>
      </c>
      <c r="OO17" s="585" t="s">
        <v>209</v>
      </c>
      <c r="OP17" s="585" t="s">
        <v>209</v>
      </c>
      <c r="OQ17" s="585" t="s">
        <v>209</v>
      </c>
      <c r="OR17" s="585" t="s">
        <v>209</v>
      </c>
      <c r="OS17" s="585" t="s">
        <v>209</v>
      </c>
      <c r="OT17" s="585" t="s">
        <v>209</v>
      </c>
      <c r="OU17" s="585" t="s">
        <v>209</v>
      </c>
      <c r="OV17" s="585" t="s">
        <v>209</v>
      </c>
      <c r="OW17" s="585" t="s">
        <v>209</v>
      </c>
      <c r="OX17" s="585" t="s">
        <v>209</v>
      </c>
      <c r="OY17" s="76" t="str">
        <f t="shared" si="0"/>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OZ17" s="41">
        <f t="shared" si="1"/>
        <v>0</v>
      </c>
      <c r="PA17" s="77">
        <f t="shared" si="2"/>
        <v>0</v>
      </c>
      <c r="PB17" s="77">
        <f t="shared" si="3"/>
        <v>0</v>
      </c>
      <c r="PC17" s="78">
        <f t="shared" si="4"/>
        <v>0</v>
      </c>
      <c r="PD17" s="79">
        <f t="shared" si="5"/>
        <v>0</v>
      </c>
    </row>
    <row r="18" spans="2:420" s="42" customFormat="1" ht="58" x14ac:dyDescent="0.35">
      <c r="B18" s="84" t="str">
        <f>'C. CP'!J17</f>
        <v>PPL, KKN</v>
      </c>
      <c r="C18" s="82"/>
      <c r="D18" s="38"/>
      <c r="E18" s="37">
        <f t="shared" si="15"/>
        <v>0</v>
      </c>
      <c r="F18" s="37">
        <f t="shared" ref="F18:G18" si="22">F13</f>
        <v>2765</v>
      </c>
      <c r="G18" s="37">
        <f t="shared" si="22"/>
        <v>166</v>
      </c>
      <c r="H18" s="39">
        <f t="shared" si="17"/>
        <v>0</v>
      </c>
      <c r="I18" s="40">
        <f t="shared" si="18"/>
        <v>0</v>
      </c>
      <c r="J18" s="174"/>
      <c r="K18" s="169">
        <v>13</v>
      </c>
      <c r="L18" s="170" t="str">
        <f>'C. CP'!I17</f>
        <v>S.13</v>
      </c>
      <c r="M18" s="171" t="str">
        <f>'C. CP'!H17</f>
        <v>Menampilkan diri sebagai pribadi yang jujur, berakhlak mulia dan teladan bagi masyarakat.</v>
      </c>
      <c r="N18" s="175"/>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584" t="s">
        <v>209</v>
      </c>
      <c r="CT18" s="584" t="s">
        <v>209</v>
      </c>
      <c r="CU18" s="584" t="s">
        <v>209</v>
      </c>
      <c r="CV18" s="584" t="s">
        <v>209</v>
      </c>
      <c r="CW18" s="584" t="s">
        <v>209</v>
      </c>
      <c r="CX18" s="584" t="s">
        <v>209</v>
      </c>
      <c r="CY18" s="584" t="s">
        <v>209</v>
      </c>
      <c r="CZ18" s="372"/>
      <c r="DA18" s="372"/>
      <c r="DB18" s="369"/>
      <c r="DC18" s="369"/>
      <c r="DD18" s="369"/>
      <c r="DE18" s="369"/>
      <c r="DF18" s="369"/>
      <c r="DG18" s="369"/>
      <c r="DH18" s="369"/>
      <c r="DI18" s="369"/>
      <c r="DJ18" s="369"/>
      <c r="DK18" s="369"/>
      <c r="DL18" s="371"/>
      <c r="DM18" s="371"/>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c r="LL18" s="173"/>
      <c r="LM18" s="173"/>
      <c r="LN18" s="173"/>
      <c r="LO18" s="173"/>
      <c r="LP18" s="173"/>
      <c r="LQ18" s="173"/>
      <c r="LR18" s="173"/>
      <c r="LS18" s="173"/>
      <c r="LT18" s="173"/>
      <c r="LU18" s="173"/>
      <c r="LV18" s="173"/>
      <c r="LW18" s="173"/>
      <c r="LX18" s="173"/>
      <c r="LY18" s="173"/>
      <c r="LZ18" s="173"/>
      <c r="MA18" s="173"/>
      <c r="MB18" s="173"/>
      <c r="MC18" s="173"/>
      <c r="MD18" s="173"/>
      <c r="ME18" s="173"/>
      <c r="MF18" s="173"/>
      <c r="MG18" s="173"/>
      <c r="MH18" s="173"/>
      <c r="MI18" s="173"/>
      <c r="MJ18" s="173"/>
      <c r="MK18" s="173"/>
      <c r="ML18" s="173"/>
      <c r="MM18" s="173"/>
      <c r="MN18" s="173"/>
      <c r="MO18" s="173"/>
      <c r="MP18" s="173"/>
      <c r="MQ18" s="173"/>
      <c r="MR18" s="173"/>
      <c r="MS18" s="173"/>
      <c r="MT18" s="173"/>
      <c r="MU18" s="173"/>
      <c r="MV18" s="173"/>
      <c r="MW18" s="173"/>
      <c r="MX18" s="173"/>
      <c r="MY18" s="173"/>
      <c r="MZ18" s="173"/>
      <c r="NA18" s="173"/>
      <c r="NB18" s="173"/>
      <c r="NC18" s="173"/>
      <c r="ND18" s="173"/>
      <c r="NE18" s="173"/>
      <c r="NF18" s="173"/>
      <c r="NG18" s="173"/>
      <c r="NH18" s="173"/>
      <c r="NI18" s="173"/>
      <c r="NJ18" s="173"/>
      <c r="NK18" s="173"/>
      <c r="NL18" s="173"/>
      <c r="NM18" s="173"/>
      <c r="NN18" s="173"/>
      <c r="NO18" s="173"/>
      <c r="NP18" s="173"/>
      <c r="NQ18" s="173"/>
      <c r="NR18" s="173"/>
      <c r="NS18" s="173"/>
      <c r="NT18" s="173"/>
      <c r="NU18" s="173"/>
      <c r="NV18" s="173"/>
      <c r="NW18" s="173"/>
      <c r="NX18" s="173"/>
      <c r="NY18" s="173"/>
      <c r="NZ18" s="173"/>
      <c r="OA18" s="173"/>
      <c r="OB18" s="173"/>
      <c r="OC18" s="173"/>
      <c r="OD18" s="173"/>
      <c r="OE18" s="173"/>
      <c r="OF18" s="173"/>
      <c r="OG18" s="173"/>
      <c r="OH18" s="173"/>
      <c r="OI18" s="173"/>
      <c r="OJ18" s="173"/>
      <c r="OK18" s="173"/>
      <c r="OL18" s="173"/>
      <c r="OM18" s="173"/>
      <c r="ON18" s="173"/>
      <c r="OO18" s="173"/>
      <c r="OP18" s="173"/>
      <c r="OQ18" s="173"/>
      <c r="OR18" s="173"/>
      <c r="OS18" s="173"/>
      <c r="OT18" s="584" t="s">
        <v>209</v>
      </c>
      <c r="OU18" s="584" t="s">
        <v>209</v>
      </c>
      <c r="OV18" s="584" t="s">
        <v>209</v>
      </c>
      <c r="OW18" s="584" t="s">
        <v>209</v>
      </c>
      <c r="OX18" s="584" t="s">
        <v>209</v>
      </c>
      <c r="OY18" s="76" t="str">
        <f t="shared" si="0"/>
        <v>PPL, KKN</v>
      </c>
      <c r="OZ18" s="41">
        <f t="shared" si="1"/>
        <v>0</v>
      </c>
      <c r="PA18" s="77">
        <f t="shared" si="2"/>
        <v>0</v>
      </c>
      <c r="PB18" s="77">
        <f t="shared" si="3"/>
        <v>0</v>
      </c>
      <c r="PC18" s="78">
        <f t="shared" si="4"/>
        <v>0</v>
      </c>
      <c r="PD18" s="79">
        <f t="shared" si="5"/>
        <v>0</v>
      </c>
    </row>
    <row r="19" spans="2:420" s="42" customFormat="1" ht="116" x14ac:dyDescent="0.35">
      <c r="B19" s="84" t="str">
        <f>'C. CP'!J18</f>
        <v>PPL, KKN</v>
      </c>
      <c r="C19" s="82"/>
      <c r="D19" s="38"/>
      <c r="E19" s="37">
        <f t="shared" si="15"/>
        <v>0</v>
      </c>
      <c r="F19" s="37">
        <f t="shared" ref="F19:G19" si="23">F14</f>
        <v>2765</v>
      </c>
      <c r="G19" s="37">
        <f t="shared" si="23"/>
        <v>166</v>
      </c>
      <c r="H19" s="39">
        <f t="shared" si="17"/>
        <v>0</v>
      </c>
      <c r="I19" s="40">
        <f t="shared" si="18"/>
        <v>0</v>
      </c>
      <c r="J19" s="174"/>
      <c r="K19" s="169">
        <v>14</v>
      </c>
      <c r="L19" s="170" t="str">
        <f>'C. CP'!I18</f>
        <v>S.14</v>
      </c>
      <c r="M19" s="171" t="str">
        <f>'C. CP'!H18</f>
        <v>Menampilkan diri sebagai pribadi yang stabil, dewasa, arif dan berwibawa serta berkemampuan adaptasi (adaptability), fleksibiltas (flexibility), pengendalian diri, (self direction), secara baik dan penuh inisitaif di tempat tugas;</v>
      </c>
      <c r="N19" s="175"/>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584" t="s">
        <v>209</v>
      </c>
      <c r="CT19" s="584" t="s">
        <v>209</v>
      </c>
      <c r="CU19" s="584" t="s">
        <v>209</v>
      </c>
      <c r="CV19" s="584" t="s">
        <v>209</v>
      </c>
      <c r="CW19" s="584" t="s">
        <v>209</v>
      </c>
      <c r="CX19" s="584" t="s">
        <v>209</v>
      </c>
      <c r="CY19" s="584" t="s">
        <v>209</v>
      </c>
      <c r="CZ19" s="173"/>
      <c r="DA19" s="173"/>
      <c r="DB19" s="173"/>
      <c r="DC19" s="173"/>
      <c r="DD19" s="173"/>
      <c r="DE19" s="173"/>
      <c r="DF19" s="173"/>
      <c r="DG19" s="173"/>
      <c r="DH19" s="173"/>
      <c r="DI19" s="173"/>
      <c r="DJ19" s="173"/>
      <c r="DK19" s="173"/>
      <c r="DL19" s="173"/>
      <c r="DM19" s="173"/>
      <c r="DN19" s="173"/>
      <c r="DO19" s="173"/>
      <c r="DP19" s="173"/>
      <c r="DQ19" s="173"/>
      <c r="DR19" s="173"/>
      <c r="DS19" s="173"/>
      <c r="DT19" s="173"/>
      <c r="DU19" s="173"/>
      <c r="DV19" s="173"/>
      <c r="DW19" s="173"/>
      <c r="DX19" s="173"/>
      <c r="DY19" s="173"/>
      <c r="DZ19" s="173"/>
      <c r="EA19" s="173"/>
      <c r="EB19" s="173"/>
      <c r="EC19" s="173"/>
      <c r="ED19" s="173"/>
      <c r="EE19" s="173"/>
      <c r="EF19" s="173"/>
      <c r="EG19" s="173"/>
      <c r="EH19" s="173"/>
      <c r="EI19" s="173"/>
      <c r="EJ19" s="173"/>
      <c r="EK19" s="173"/>
      <c r="EL19" s="173"/>
      <c r="EM19" s="173"/>
      <c r="EN19" s="173"/>
      <c r="EO19" s="173"/>
      <c r="EP19" s="173"/>
      <c r="EQ19" s="173"/>
      <c r="ER19" s="173"/>
      <c r="ES19" s="173"/>
      <c r="ET19" s="173"/>
      <c r="EU19" s="173"/>
      <c r="EV19" s="173"/>
      <c r="EW19" s="173"/>
      <c r="EX19" s="173"/>
      <c r="EY19" s="173"/>
      <c r="EZ19" s="173"/>
      <c r="FA19" s="173"/>
      <c r="FB19" s="173"/>
      <c r="FC19" s="173"/>
      <c r="FD19" s="173"/>
      <c r="FE19" s="173"/>
      <c r="FF19" s="173"/>
      <c r="FG19" s="173"/>
      <c r="FH19" s="173"/>
      <c r="FI19" s="173"/>
      <c r="FJ19" s="173"/>
      <c r="FK19" s="173"/>
      <c r="FL19" s="173"/>
      <c r="FM19" s="173"/>
      <c r="FN19" s="173"/>
      <c r="FO19" s="173"/>
      <c r="FP19" s="173"/>
      <c r="FQ19" s="173"/>
      <c r="FR19" s="173"/>
      <c r="FS19" s="173"/>
      <c r="FT19" s="173"/>
      <c r="FU19" s="173"/>
      <c r="FV19" s="173"/>
      <c r="FW19" s="173"/>
      <c r="FX19" s="173"/>
      <c r="FY19" s="173"/>
      <c r="FZ19" s="173"/>
      <c r="GA19" s="173"/>
      <c r="GB19" s="173"/>
      <c r="GC19" s="173"/>
      <c r="GD19" s="173"/>
      <c r="GE19" s="173"/>
      <c r="GF19" s="173"/>
      <c r="GG19" s="173"/>
      <c r="GH19" s="173"/>
      <c r="GI19" s="173"/>
      <c r="GJ19" s="173"/>
      <c r="GK19" s="173"/>
      <c r="GL19" s="173"/>
      <c r="GM19" s="173"/>
      <c r="GN19" s="173"/>
      <c r="GO19" s="173"/>
      <c r="GP19" s="173"/>
      <c r="GQ19" s="173"/>
      <c r="GR19" s="173"/>
      <c r="GS19" s="173"/>
      <c r="GT19" s="173"/>
      <c r="GU19" s="173"/>
      <c r="GV19" s="173"/>
      <c r="GW19" s="173"/>
      <c r="GX19" s="173"/>
      <c r="GY19" s="173"/>
      <c r="GZ19" s="173"/>
      <c r="HA19" s="173"/>
      <c r="HB19" s="173"/>
      <c r="HC19" s="173"/>
      <c r="HD19" s="173"/>
      <c r="HE19" s="173"/>
      <c r="HF19" s="173"/>
      <c r="HG19" s="173"/>
      <c r="HH19" s="173"/>
      <c r="HI19" s="173"/>
      <c r="HJ19" s="173"/>
      <c r="HK19" s="173"/>
      <c r="HL19" s="173"/>
      <c r="HM19" s="173"/>
      <c r="HN19" s="173"/>
      <c r="HO19" s="173"/>
      <c r="HP19" s="173"/>
      <c r="HQ19" s="173"/>
      <c r="HR19" s="173"/>
      <c r="HS19" s="173"/>
      <c r="HT19" s="173"/>
      <c r="HU19" s="173"/>
      <c r="HV19" s="173"/>
      <c r="HW19" s="173"/>
      <c r="HX19" s="173"/>
      <c r="HY19" s="173"/>
      <c r="HZ19" s="173"/>
      <c r="IA19" s="173"/>
      <c r="IB19" s="173"/>
      <c r="IC19" s="173"/>
      <c r="ID19" s="173"/>
      <c r="IE19" s="173"/>
      <c r="IF19" s="173"/>
      <c r="IG19" s="173"/>
      <c r="IH19" s="173"/>
      <c r="II19" s="173"/>
      <c r="IJ19" s="173"/>
      <c r="IK19" s="173"/>
      <c r="IL19" s="173"/>
      <c r="IM19" s="173"/>
      <c r="IN19" s="173"/>
      <c r="IO19" s="173"/>
      <c r="IP19" s="173"/>
      <c r="IQ19" s="173"/>
      <c r="IR19" s="173"/>
      <c r="IS19" s="173"/>
      <c r="IT19" s="173"/>
      <c r="IU19" s="173"/>
      <c r="IV19" s="173"/>
      <c r="IW19" s="173"/>
      <c r="IX19" s="173"/>
      <c r="IY19" s="173"/>
      <c r="IZ19" s="173"/>
      <c r="JA19" s="173"/>
      <c r="JB19" s="173"/>
      <c r="JC19" s="173"/>
      <c r="JD19" s="173"/>
      <c r="JE19" s="173"/>
      <c r="JF19" s="173"/>
      <c r="JG19" s="173"/>
      <c r="JH19" s="173"/>
      <c r="JI19" s="173"/>
      <c r="JJ19" s="173"/>
      <c r="JK19" s="173"/>
      <c r="JL19" s="173"/>
      <c r="JM19" s="173"/>
      <c r="JN19" s="173"/>
      <c r="JO19" s="173"/>
      <c r="JP19" s="173"/>
      <c r="JQ19" s="173"/>
      <c r="JR19" s="173"/>
      <c r="JS19" s="173"/>
      <c r="JT19" s="173"/>
      <c r="JU19" s="173"/>
      <c r="JV19" s="173"/>
      <c r="JW19" s="173"/>
      <c r="JX19" s="173"/>
      <c r="JY19" s="173"/>
      <c r="JZ19" s="173"/>
      <c r="KA19" s="173"/>
      <c r="KB19" s="173"/>
      <c r="KC19" s="173"/>
      <c r="KD19" s="173"/>
      <c r="KE19" s="173"/>
      <c r="KF19" s="173"/>
      <c r="KG19" s="173"/>
      <c r="KH19" s="173"/>
      <c r="KI19" s="173"/>
      <c r="KJ19" s="173"/>
      <c r="KK19" s="173"/>
      <c r="KL19" s="173"/>
      <c r="KM19" s="173"/>
      <c r="KN19" s="173"/>
      <c r="KO19" s="173"/>
      <c r="KP19" s="173"/>
      <c r="KQ19" s="173"/>
      <c r="KR19" s="173"/>
      <c r="KS19" s="173"/>
      <c r="KT19" s="173"/>
      <c r="KU19" s="173"/>
      <c r="KV19" s="173"/>
      <c r="KW19" s="173"/>
      <c r="KX19" s="173"/>
      <c r="KY19" s="173"/>
      <c r="KZ19" s="173"/>
      <c r="LA19" s="173"/>
      <c r="LB19" s="173"/>
      <c r="LC19" s="173"/>
      <c r="LD19" s="173"/>
      <c r="LE19" s="173"/>
      <c r="LF19" s="173"/>
      <c r="LG19" s="173"/>
      <c r="LH19" s="173"/>
      <c r="LI19" s="173"/>
      <c r="LJ19" s="173"/>
      <c r="LK19" s="173"/>
      <c r="LL19" s="173"/>
      <c r="LM19" s="173"/>
      <c r="LN19" s="173"/>
      <c r="LO19" s="173"/>
      <c r="LP19" s="173"/>
      <c r="LQ19" s="173"/>
      <c r="LR19" s="173"/>
      <c r="LS19" s="173"/>
      <c r="LT19" s="173"/>
      <c r="LU19" s="173"/>
      <c r="LV19" s="173"/>
      <c r="LW19" s="173"/>
      <c r="LX19" s="173"/>
      <c r="LY19" s="173"/>
      <c r="LZ19" s="173"/>
      <c r="MA19" s="173"/>
      <c r="MB19" s="173"/>
      <c r="MC19" s="173"/>
      <c r="MD19" s="173"/>
      <c r="ME19" s="173"/>
      <c r="MF19" s="173"/>
      <c r="MG19" s="173"/>
      <c r="MH19" s="173"/>
      <c r="MI19" s="173"/>
      <c r="MJ19" s="173"/>
      <c r="MK19" s="173"/>
      <c r="ML19" s="173"/>
      <c r="MM19" s="173"/>
      <c r="MN19" s="173"/>
      <c r="MO19" s="173"/>
      <c r="MP19" s="173"/>
      <c r="MQ19" s="173"/>
      <c r="MR19" s="173"/>
      <c r="MS19" s="173"/>
      <c r="MT19" s="173"/>
      <c r="MU19" s="173"/>
      <c r="MV19" s="173"/>
      <c r="MW19" s="173"/>
      <c r="MX19" s="173"/>
      <c r="MY19" s="173"/>
      <c r="MZ19" s="173"/>
      <c r="NA19" s="173"/>
      <c r="NB19" s="173"/>
      <c r="NC19" s="173"/>
      <c r="ND19" s="173"/>
      <c r="NE19" s="173"/>
      <c r="NF19" s="173"/>
      <c r="NG19" s="173"/>
      <c r="NH19" s="173"/>
      <c r="NI19" s="173"/>
      <c r="NJ19" s="173"/>
      <c r="NK19" s="173"/>
      <c r="NL19" s="173"/>
      <c r="NM19" s="173"/>
      <c r="NN19" s="173"/>
      <c r="NO19" s="173"/>
      <c r="NP19" s="173"/>
      <c r="NQ19" s="173"/>
      <c r="NR19" s="173"/>
      <c r="NS19" s="173"/>
      <c r="NT19" s="173"/>
      <c r="NU19" s="173"/>
      <c r="NV19" s="173"/>
      <c r="NW19" s="173"/>
      <c r="NX19" s="173"/>
      <c r="NY19" s="173"/>
      <c r="NZ19" s="173"/>
      <c r="OA19" s="173"/>
      <c r="OB19" s="173"/>
      <c r="OC19" s="173"/>
      <c r="OD19" s="173"/>
      <c r="OE19" s="173"/>
      <c r="OF19" s="173"/>
      <c r="OG19" s="173"/>
      <c r="OH19" s="173"/>
      <c r="OI19" s="173"/>
      <c r="OJ19" s="173"/>
      <c r="OK19" s="173"/>
      <c r="OL19" s="173"/>
      <c r="OM19" s="173"/>
      <c r="ON19" s="173"/>
      <c r="OO19" s="173"/>
      <c r="OP19" s="173"/>
      <c r="OQ19" s="173"/>
      <c r="OR19" s="173"/>
      <c r="OS19" s="173"/>
      <c r="OT19" s="584" t="s">
        <v>209</v>
      </c>
      <c r="OU19" s="584" t="s">
        <v>209</v>
      </c>
      <c r="OV19" s="584" t="s">
        <v>209</v>
      </c>
      <c r="OW19" s="584" t="s">
        <v>209</v>
      </c>
      <c r="OX19" s="584" t="s">
        <v>209</v>
      </c>
      <c r="OY19" s="76" t="str">
        <f t="shared" si="0"/>
        <v>PPL, KKN</v>
      </c>
      <c r="OZ19" s="41">
        <f t="shared" si="1"/>
        <v>0</v>
      </c>
      <c r="PA19" s="77">
        <f t="shared" si="2"/>
        <v>0</v>
      </c>
      <c r="PB19" s="77">
        <f t="shared" si="3"/>
        <v>0</v>
      </c>
      <c r="PC19" s="78">
        <f t="shared" si="4"/>
        <v>0</v>
      </c>
      <c r="PD19" s="79">
        <f t="shared" si="5"/>
        <v>0</v>
      </c>
    </row>
    <row r="20" spans="2:420" s="42" customFormat="1" ht="101.5" x14ac:dyDescent="0.35">
      <c r="B20" s="84" t="str">
        <f>'C. CP'!J19</f>
        <v>Pendidikan Kewarganegaraan</v>
      </c>
      <c r="C20" s="82"/>
      <c r="D20" s="38"/>
      <c r="E20" s="37">
        <f t="shared" si="15"/>
        <v>0</v>
      </c>
      <c r="F20" s="37">
        <f t="shared" ref="F20:G20" si="24">F15</f>
        <v>2765</v>
      </c>
      <c r="G20" s="37">
        <f t="shared" si="24"/>
        <v>166</v>
      </c>
      <c r="H20" s="39">
        <f t="shared" si="17"/>
        <v>0</v>
      </c>
      <c r="I20" s="40">
        <f t="shared" si="18"/>
        <v>0</v>
      </c>
      <c r="J20" s="174"/>
      <c r="K20" s="169">
        <v>15</v>
      </c>
      <c r="L20" s="170" t="str">
        <f>'C. CP'!I19</f>
        <v>S.15</v>
      </c>
      <c r="M20" s="171" t="str">
        <f>'C. CP'!H19</f>
        <v>Bersikap inklusif, bertindak obyektif dan tidak deskriminatif berdasarkan pertimbangan jenis kelamin, agama, ras, kondisi fisik, latar belakang keluarga dan status sosial ekonomi;</v>
      </c>
      <c r="N20" s="585" t="s">
        <v>209</v>
      </c>
      <c r="O20" s="584" t="s">
        <v>209</v>
      </c>
      <c r="P20" s="584" t="s">
        <v>209</v>
      </c>
      <c r="Q20" s="584" t="s">
        <v>209</v>
      </c>
      <c r="R20" s="584" t="s">
        <v>209</v>
      </c>
      <c r="S20" s="584" t="s">
        <v>209</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173"/>
      <c r="DV20" s="173"/>
      <c r="DW20" s="173"/>
      <c r="DX20" s="173"/>
      <c r="DY20" s="173"/>
      <c r="DZ20" s="173"/>
      <c r="EA20" s="173"/>
      <c r="EB20" s="173"/>
      <c r="EC20" s="173"/>
      <c r="ED20" s="173"/>
      <c r="EE20" s="173"/>
      <c r="EF20" s="173"/>
      <c r="EG20" s="173"/>
      <c r="EH20" s="173"/>
      <c r="EI20" s="173"/>
      <c r="EJ20" s="173"/>
      <c r="EK20" s="173"/>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c r="GV20" s="173"/>
      <c r="GW20" s="173"/>
      <c r="GX20" s="173"/>
      <c r="GY20" s="173"/>
      <c r="GZ20" s="173"/>
      <c r="HA20" s="173"/>
      <c r="HB20" s="173"/>
      <c r="HC20" s="173"/>
      <c r="HD20" s="173"/>
      <c r="HE20" s="173"/>
      <c r="HF20" s="173"/>
      <c r="HG20" s="173"/>
      <c r="HH20" s="173"/>
      <c r="HI20" s="173"/>
      <c r="HJ20" s="173"/>
      <c r="HK20" s="173"/>
      <c r="HL20" s="173"/>
      <c r="HM20" s="173"/>
      <c r="HN20" s="173"/>
      <c r="HO20" s="173"/>
      <c r="HP20" s="173"/>
      <c r="HQ20" s="173"/>
      <c r="HR20" s="173"/>
      <c r="HS20" s="173"/>
      <c r="HT20" s="173"/>
      <c r="HU20" s="173"/>
      <c r="HV20" s="173"/>
      <c r="HW20" s="173"/>
      <c r="HX20" s="173"/>
      <c r="HY20" s="173"/>
      <c r="HZ20" s="173"/>
      <c r="IA20" s="173"/>
      <c r="IB20" s="173"/>
      <c r="IC20" s="173"/>
      <c r="ID20" s="173"/>
      <c r="IE20" s="173"/>
      <c r="IF20" s="173"/>
      <c r="IG20" s="173"/>
      <c r="IH20" s="173"/>
      <c r="II20" s="173"/>
      <c r="IJ20" s="173"/>
      <c r="IK20" s="173"/>
      <c r="IL20" s="173"/>
      <c r="IM20" s="173"/>
      <c r="IN20" s="173"/>
      <c r="IO20" s="173"/>
      <c r="IP20" s="173"/>
      <c r="IQ20" s="173"/>
      <c r="IR20" s="173"/>
      <c r="IS20" s="173"/>
      <c r="IT20" s="173"/>
      <c r="IU20" s="173"/>
      <c r="IV20" s="173"/>
      <c r="IW20" s="173"/>
      <c r="IX20" s="173"/>
      <c r="IY20" s="173"/>
      <c r="IZ20" s="173"/>
      <c r="JA20" s="173"/>
      <c r="JB20" s="173"/>
      <c r="JC20" s="173"/>
      <c r="JD20" s="173"/>
      <c r="JE20" s="173"/>
      <c r="JF20" s="173"/>
      <c r="JG20" s="173"/>
      <c r="JH20" s="173"/>
      <c r="JI20" s="173"/>
      <c r="JJ20" s="173"/>
      <c r="JK20" s="173"/>
      <c r="JL20" s="173"/>
      <c r="JM20" s="173"/>
      <c r="JN20" s="173"/>
      <c r="JO20" s="173"/>
      <c r="JP20" s="173"/>
      <c r="JQ20" s="173"/>
      <c r="JR20" s="173"/>
      <c r="JS20" s="173"/>
      <c r="JT20" s="173"/>
      <c r="JU20" s="173"/>
      <c r="JV20" s="173"/>
      <c r="JW20" s="173"/>
      <c r="JX20" s="173"/>
      <c r="JY20" s="173"/>
      <c r="JZ20" s="173"/>
      <c r="KA20" s="173"/>
      <c r="KB20" s="173"/>
      <c r="KC20" s="173"/>
      <c r="KD20" s="173"/>
      <c r="KE20" s="173"/>
      <c r="KF20" s="173"/>
      <c r="KG20" s="173"/>
      <c r="KH20" s="173"/>
      <c r="KI20" s="173"/>
      <c r="KJ20" s="173"/>
      <c r="KK20" s="173"/>
      <c r="KL20" s="173"/>
      <c r="KM20" s="173"/>
      <c r="KN20" s="173"/>
      <c r="KO20" s="173"/>
      <c r="KP20" s="173"/>
      <c r="KQ20" s="173"/>
      <c r="KR20" s="173"/>
      <c r="KS20" s="173"/>
      <c r="KT20" s="173"/>
      <c r="KU20" s="173"/>
      <c r="KV20" s="173"/>
      <c r="KW20" s="173"/>
      <c r="KX20" s="173"/>
      <c r="KY20" s="173"/>
      <c r="KZ20" s="173"/>
      <c r="LA20" s="173"/>
      <c r="LB20" s="173"/>
      <c r="LC20" s="173"/>
      <c r="LD20" s="173"/>
      <c r="LE20" s="173"/>
      <c r="LF20" s="173"/>
      <c r="LG20" s="173"/>
      <c r="LH20" s="173"/>
      <c r="LI20" s="173"/>
      <c r="LJ20" s="173"/>
      <c r="LK20" s="173"/>
      <c r="LL20" s="173"/>
      <c r="LM20" s="173"/>
      <c r="LN20" s="173"/>
      <c r="LO20" s="173"/>
      <c r="LP20" s="173"/>
      <c r="LQ20" s="173"/>
      <c r="LR20" s="173"/>
      <c r="LS20" s="173"/>
      <c r="LT20" s="173"/>
      <c r="LU20" s="173"/>
      <c r="LV20" s="173"/>
      <c r="LW20" s="173"/>
      <c r="LX20" s="173"/>
      <c r="LY20" s="173"/>
      <c r="LZ20" s="173"/>
      <c r="MA20" s="173"/>
      <c r="MB20" s="173"/>
      <c r="MC20" s="173"/>
      <c r="MD20" s="173"/>
      <c r="ME20" s="173"/>
      <c r="MF20" s="173"/>
      <c r="MG20" s="173"/>
      <c r="MH20" s="173"/>
      <c r="MI20" s="173"/>
      <c r="MJ20" s="173"/>
      <c r="MK20" s="173"/>
      <c r="ML20" s="173"/>
      <c r="MM20" s="173"/>
      <c r="MN20" s="173"/>
      <c r="MO20" s="173"/>
      <c r="MP20" s="173"/>
      <c r="MQ20" s="173"/>
      <c r="MR20" s="173"/>
      <c r="MS20" s="173"/>
      <c r="MT20" s="173"/>
      <c r="MU20" s="173"/>
      <c r="MV20" s="173"/>
      <c r="MW20" s="173"/>
      <c r="MX20" s="173"/>
      <c r="MY20" s="173"/>
      <c r="MZ20" s="173"/>
      <c r="NA20" s="173"/>
      <c r="NB20" s="173"/>
      <c r="NC20" s="173"/>
      <c r="ND20" s="173"/>
      <c r="NE20" s="173"/>
      <c r="NF20" s="173"/>
      <c r="NG20" s="173"/>
      <c r="NH20" s="173"/>
      <c r="NI20" s="173"/>
      <c r="NJ20" s="173"/>
      <c r="NK20" s="173"/>
      <c r="NL20" s="173"/>
      <c r="NM20" s="173"/>
      <c r="NN20" s="173"/>
      <c r="NO20" s="173"/>
      <c r="NP20" s="173"/>
      <c r="NQ20" s="173"/>
      <c r="NR20" s="173"/>
      <c r="NS20" s="173"/>
      <c r="NT20" s="173"/>
      <c r="NU20" s="173"/>
      <c r="NV20" s="173"/>
      <c r="NW20" s="173"/>
      <c r="NX20" s="173"/>
      <c r="NY20" s="173"/>
      <c r="NZ20" s="173"/>
      <c r="OA20" s="173"/>
      <c r="OB20" s="173"/>
      <c r="OC20" s="173"/>
      <c r="OD20" s="173"/>
      <c r="OE20" s="173"/>
      <c r="OF20" s="173"/>
      <c r="OG20" s="173"/>
      <c r="OH20" s="173"/>
      <c r="OI20" s="173"/>
      <c r="OJ20" s="173"/>
      <c r="OK20" s="173"/>
      <c r="OL20" s="173"/>
      <c r="OM20" s="173"/>
      <c r="ON20" s="173"/>
      <c r="OO20" s="173"/>
      <c r="OP20" s="173"/>
      <c r="OQ20" s="173"/>
      <c r="OR20" s="173"/>
      <c r="OS20" s="173"/>
      <c r="OT20" s="173"/>
      <c r="OU20" s="173"/>
      <c r="OV20" s="173"/>
      <c r="OW20" s="173"/>
      <c r="OX20" s="173"/>
      <c r="OY20" s="76" t="str">
        <f t="shared" si="0"/>
        <v>Pendidikan Kewarganegaraan</v>
      </c>
      <c r="OZ20" s="41">
        <f t="shared" si="1"/>
        <v>0</v>
      </c>
      <c r="PA20" s="77">
        <f t="shared" si="2"/>
        <v>0</v>
      </c>
      <c r="PB20" s="77">
        <f t="shared" si="3"/>
        <v>0</v>
      </c>
      <c r="PC20" s="78">
        <f t="shared" si="4"/>
        <v>0</v>
      </c>
      <c r="PD20" s="79">
        <f t="shared" si="5"/>
        <v>0</v>
      </c>
    </row>
    <row r="21" spans="2:420" s="42" customFormat="1" ht="58" x14ac:dyDescent="0.35">
      <c r="B21" s="84" t="str">
        <f>'C. CP'!J20</f>
        <v>PPL, KKN</v>
      </c>
      <c r="C21" s="82"/>
      <c r="D21" s="38"/>
      <c r="E21" s="37">
        <f t="shared" si="15"/>
        <v>0</v>
      </c>
      <c r="F21" s="37">
        <f t="shared" ref="F21:G21" si="25">F16</f>
        <v>2765</v>
      </c>
      <c r="G21" s="37">
        <f t="shared" si="25"/>
        <v>166</v>
      </c>
      <c r="H21" s="39">
        <f t="shared" si="17"/>
        <v>0</v>
      </c>
      <c r="I21" s="40">
        <f t="shared" si="18"/>
        <v>0</v>
      </c>
      <c r="J21" s="174"/>
      <c r="K21" s="169">
        <v>16</v>
      </c>
      <c r="L21" s="170" t="str">
        <f>'C. CP'!I20</f>
        <v>S.16</v>
      </c>
      <c r="M21" s="171" t="str">
        <f>'C. CP'!H20</f>
        <v>Menunjukkan etos kerja, tanggung jawab, rasa bangga, percaya diri dalam melaksanakan tugas;</v>
      </c>
      <c r="N21" s="585" t="s">
        <v>209</v>
      </c>
      <c r="O21" s="584" t="s">
        <v>209</v>
      </c>
      <c r="P21" s="584" t="s">
        <v>209</v>
      </c>
      <c r="Q21" s="584" t="s">
        <v>209</v>
      </c>
      <c r="R21" s="584" t="s">
        <v>209</v>
      </c>
      <c r="S21" s="584" t="s">
        <v>209</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371"/>
      <c r="DS21" s="371"/>
      <c r="DT21" s="371"/>
      <c r="DU21" s="371"/>
      <c r="DV21" s="371"/>
      <c r="DW21" s="371"/>
      <c r="DX21" s="371"/>
      <c r="DY21" s="371"/>
      <c r="DZ21" s="371"/>
      <c r="EA21" s="371"/>
      <c r="EB21" s="371"/>
      <c r="EC21" s="371"/>
      <c r="ED21" s="371"/>
      <c r="EE21" s="371"/>
      <c r="EF21" s="371"/>
      <c r="EG21" s="371"/>
      <c r="EH21" s="371"/>
      <c r="EI21" s="371"/>
      <c r="EJ21" s="371"/>
      <c r="EK21" s="371"/>
      <c r="EL21" s="371"/>
      <c r="EM21" s="371"/>
      <c r="EN21" s="371"/>
      <c r="EO21" s="371"/>
      <c r="EP21" s="371"/>
      <c r="EQ21" s="371"/>
      <c r="ER21" s="371"/>
      <c r="ES21" s="371"/>
      <c r="ET21" s="371"/>
      <c r="EU21" s="371"/>
      <c r="EV21" s="371"/>
      <c r="EW21" s="371"/>
      <c r="EX21" s="371"/>
      <c r="EY21" s="371"/>
      <c r="EZ21" s="371"/>
      <c r="FA21" s="371"/>
      <c r="FB21" s="371"/>
      <c r="FC21" s="371"/>
      <c r="FD21" s="371"/>
      <c r="FE21" s="371"/>
      <c r="FF21" s="371"/>
      <c r="FG21" s="371"/>
      <c r="FH21" s="371"/>
      <c r="FI21" s="371"/>
      <c r="FJ21" s="371"/>
      <c r="FK21" s="371"/>
      <c r="FL21" s="371"/>
      <c r="FM21" s="371"/>
      <c r="FN21" s="371"/>
      <c r="FO21" s="371"/>
      <c r="FP21" s="371"/>
      <c r="FQ21" s="371"/>
      <c r="FR21" s="371"/>
      <c r="FS21" s="371"/>
      <c r="FT21" s="371"/>
      <c r="FU21" s="371"/>
      <c r="FV21" s="371"/>
      <c r="FW21" s="371"/>
      <c r="FX21" s="371"/>
      <c r="FY21" s="371"/>
      <c r="FZ21" s="371"/>
      <c r="GA21" s="371"/>
      <c r="GB21" s="371"/>
      <c r="GC21" s="371"/>
      <c r="GD21" s="371"/>
      <c r="GE21" s="371"/>
      <c r="GF21" s="371"/>
      <c r="GG21" s="371"/>
      <c r="GH21" s="371"/>
      <c r="GI21" s="371"/>
      <c r="GJ21" s="371"/>
      <c r="GK21" s="371"/>
      <c r="GL21" s="371"/>
      <c r="GM21" s="371"/>
      <c r="GN21" s="371"/>
      <c r="GO21" s="371"/>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371"/>
      <c r="LL21" s="371"/>
      <c r="LM21" s="371"/>
      <c r="LN21" s="371"/>
      <c r="LO21" s="371"/>
      <c r="LP21" s="371"/>
      <c r="LQ21" s="371"/>
      <c r="LR21" s="371"/>
      <c r="LS21" s="371"/>
      <c r="LT21" s="371"/>
      <c r="LU21" s="371"/>
      <c r="LV21" s="371"/>
      <c r="LW21" s="371"/>
      <c r="LX21" s="371"/>
      <c r="LY21" s="371"/>
      <c r="LZ21" s="371"/>
      <c r="MA21" s="371"/>
      <c r="MB21" s="371"/>
      <c r="MC21" s="371"/>
      <c r="MD21" s="371"/>
      <c r="ME21" s="371"/>
      <c r="MF21" s="368"/>
      <c r="MG21" s="368"/>
      <c r="MH21" s="368"/>
      <c r="MI21" s="368"/>
      <c r="MJ21" s="368"/>
      <c r="MK21" s="368"/>
      <c r="ML21" s="368"/>
      <c r="MM21" s="173"/>
      <c r="MN21" s="173"/>
      <c r="MO21" s="173"/>
      <c r="MP21" s="173"/>
      <c r="MQ21" s="173"/>
      <c r="MR21" s="173"/>
      <c r="MS21" s="173"/>
      <c r="MT21" s="173"/>
      <c r="MU21" s="173"/>
      <c r="MV21" s="173"/>
      <c r="MW21" s="173"/>
      <c r="MX21" s="173"/>
      <c r="MY21" s="173"/>
      <c r="MZ21" s="173"/>
      <c r="NA21" s="173"/>
      <c r="NB21" s="173"/>
      <c r="NC21" s="173"/>
      <c r="ND21" s="173"/>
      <c r="NE21" s="173"/>
      <c r="NF21" s="173"/>
      <c r="NG21" s="173"/>
      <c r="NH21" s="173"/>
      <c r="NI21" s="173"/>
      <c r="NJ21" s="173"/>
      <c r="NK21" s="173"/>
      <c r="NL21" s="173"/>
      <c r="NM21" s="173"/>
      <c r="NN21" s="173"/>
      <c r="NO21" s="173"/>
      <c r="NP21" s="173"/>
      <c r="NQ21" s="173"/>
      <c r="NR21" s="173"/>
      <c r="NS21" s="173"/>
      <c r="NT21" s="173"/>
      <c r="NU21" s="173"/>
      <c r="NV21" s="173"/>
      <c r="NW21" s="173"/>
      <c r="NX21" s="173"/>
      <c r="NY21" s="173"/>
      <c r="NZ21" s="173"/>
      <c r="OA21" s="173"/>
      <c r="OB21" s="173"/>
      <c r="OC21" s="173"/>
      <c r="OD21" s="173"/>
      <c r="OE21" s="173"/>
      <c r="OF21" s="173"/>
      <c r="OG21" s="173"/>
      <c r="OH21" s="173"/>
      <c r="OI21" s="173"/>
      <c r="OJ21" s="173"/>
      <c r="OK21" s="173"/>
      <c r="OL21" s="173"/>
      <c r="OM21" s="173"/>
      <c r="ON21" s="173"/>
      <c r="OO21" s="173"/>
      <c r="OP21" s="173"/>
      <c r="OQ21" s="173"/>
      <c r="OR21" s="173"/>
      <c r="OS21" s="173"/>
      <c r="OT21" s="584" t="s">
        <v>209</v>
      </c>
      <c r="OU21" s="584" t="s">
        <v>209</v>
      </c>
      <c r="OV21" s="584" t="s">
        <v>209</v>
      </c>
      <c r="OW21" s="584" t="s">
        <v>209</v>
      </c>
      <c r="OX21" s="584" t="s">
        <v>209</v>
      </c>
      <c r="OY21" s="76" t="str">
        <f t="shared" si="0"/>
        <v>PPL, KKN</v>
      </c>
      <c r="OZ21" s="41">
        <f t="shared" si="1"/>
        <v>0</v>
      </c>
      <c r="PA21" s="77">
        <f t="shared" si="2"/>
        <v>0</v>
      </c>
      <c r="PB21" s="77">
        <f t="shared" si="3"/>
        <v>0</v>
      </c>
      <c r="PC21" s="78">
        <f t="shared" si="4"/>
        <v>0</v>
      </c>
      <c r="PD21" s="79">
        <f t="shared" si="5"/>
        <v>0</v>
      </c>
    </row>
    <row r="22" spans="2:420" s="42" customFormat="1" ht="116" x14ac:dyDescent="0.35">
      <c r="B22" s="84" t="str">
        <f>'C. CP'!J21</f>
        <v>PPL, KKN</v>
      </c>
      <c r="C22" s="82"/>
      <c r="D22" s="38"/>
      <c r="E22" s="37">
        <f t="shared" si="15"/>
        <v>0</v>
      </c>
      <c r="F22" s="37">
        <f t="shared" ref="F22:G22" si="26">F17</f>
        <v>2765</v>
      </c>
      <c r="G22" s="37">
        <f t="shared" si="26"/>
        <v>166</v>
      </c>
      <c r="H22" s="39">
        <f t="shared" si="17"/>
        <v>0</v>
      </c>
      <c r="I22" s="40">
        <f t="shared" si="18"/>
        <v>0</v>
      </c>
      <c r="J22" s="174"/>
      <c r="K22" s="169">
        <v>17</v>
      </c>
      <c r="L22" s="170" t="str">
        <f>'C. CP'!I21</f>
        <v>S.17</v>
      </c>
      <c r="M22" s="171" t="str">
        <f>'C. CP'!H21</f>
        <v>Menunjukkan sikap kepemimpinan (leadership), bertanggungjawab (accountability) dan responsibilitas (responsibility) atas pekerjaan di bidang Bahasa dan Sastra Arab secara mandiri;</v>
      </c>
      <c r="N22" s="585" t="s">
        <v>209</v>
      </c>
      <c r="O22" s="584" t="s">
        <v>209</v>
      </c>
      <c r="P22" s="584" t="s">
        <v>209</v>
      </c>
      <c r="Q22" s="584" t="s">
        <v>209</v>
      </c>
      <c r="R22" s="584" t="s">
        <v>209</v>
      </c>
      <c r="S22" s="584" t="s">
        <v>209</v>
      </c>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367"/>
      <c r="CT22" s="367"/>
      <c r="CU22" s="367"/>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c r="LL22" s="173"/>
      <c r="LM22" s="173"/>
      <c r="LN22" s="173"/>
      <c r="LO22" s="173"/>
      <c r="LP22" s="173"/>
      <c r="LQ22" s="173"/>
      <c r="LR22" s="173"/>
      <c r="LS22" s="173"/>
      <c r="LT22" s="173"/>
      <c r="LU22" s="173"/>
      <c r="LV22" s="173"/>
      <c r="LW22" s="173"/>
      <c r="LX22" s="173"/>
      <c r="LY22" s="173"/>
      <c r="LZ22" s="173"/>
      <c r="MA22" s="173"/>
      <c r="MB22" s="173"/>
      <c r="MC22" s="173"/>
      <c r="MD22" s="173"/>
      <c r="ME22" s="173"/>
      <c r="MF22" s="173"/>
      <c r="MG22" s="173"/>
      <c r="MH22" s="173"/>
      <c r="MI22" s="173"/>
      <c r="MJ22" s="173"/>
      <c r="MK22" s="173"/>
      <c r="ML22" s="173"/>
      <c r="MM22" s="173"/>
      <c r="MN22" s="173"/>
      <c r="MO22" s="173"/>
      <c r="MP22" s="173"/>
      <c r="MQ22" s="173"/>
      <c r="MR22" s="173"/>
      <c r="MS22" s="173"/>
      <c r="MT22" s="173"/>
      <c r="MU22" s="173"/>
      <c r="MV22" s="173"/>
      <c r="MW22" s="173"/>
      <c r="MX22" s="173"/>
      <c r="MY22" s="173"/>
      <c r="MZ22" s="173"/>
      <c r="NA22" s="173"/>
      <c r="NB22" s="173"/>
      <c r="NC22" s="173"/>
      <c r="ND22" s="173"/>
      <c r="NE22" s="173"/>
      <c r="NF22" s="173"/>
      <c r="NG22" s="173"/>
      <c r="NH22" s="173"/>
      <c r="NI22" s="173"/>
      <c r="NJ22" s="173"/>
      <c r="NK22" s="173"/>
      <c r="NL22" s="173"/>
      <c r="NM22" s="173"/>
      <c r="NN22" s="173"/>
      <c r="NO22" s="173"/>
      <c r="NP22" s="173"/>
      <c r="NQ22" s="173"/>
      <c r="NR22" s="173"/>
      <c r="NS22" s="173"/>
      <c r="NT22" s="173"/>
      <c r="NU22" s="173"/>
      <c r="NV22" s="173"/>
      <c r="NW22" s="173"/>
      <c r="NX22" s="173"/>
      <c r="NY22" s="173"/>
      <c r="NZ22" s="173"/>
      <c r="OA22" s="173"/>
      <c r="OB22" s="173"/>
      <c r="OC22" s="173"/>
      <c r="OD22" s="173"/>
      <c r="OE22" s="173"/>
      <c r="OF22" s="173"/>
      <c r="OG22" s="173"/>
      <c r="OH22" s="173"/>
      <c r="OI22" s="173"/>
      <c r="OJ22" s="173"/>
      <c r="OK22" s="173"/>
      <c r="OL22" s="173"/>
      <c r="OM22" s="173"/>
      <c r="ON22" s="173"/>
      <c r="OO22" s="173"/>
      <c r="OP22" s="173"/>
      <c r="OQ22" s="173"/>
      <c r="OR22" s="173"/>
      <c r="OS22" s="173"/>
      <c r="OT22" s="584" t="s">
        <v>209</v>
      </c>
      <c r="OU22" s="584" t="s">
        <v>209</v>
      </c>
      <c r="OV22" s="584" t="s">
        <v>209</v>
      </c>
      <c r="OW22" s="584" t="s">
        <v>209</v>
      </c>
      <c r="OX22" s="584" t="s">
        <v>209</v>
      </c>
      <c r="OY22" s="76" t="str">
        <f t="shared" si="0"/>
        <v>PPL, KKN</v>
      </c>
      <c r="OZ22" s="41">
        <f t="shared" si="1"/>
        <v>0</v>
      </c>
      <c r="PA22" s="77">
        <f t="shared" si="2"/>
        <v>0</v>
      </c>
      <c r="PB22" s="77">
        <f t="shared" si="3"/>
        <v>0</v>
      </c>
      <c r="PC22" s="78">
        <f t="shared" si="4"/>
        <v>0</v>
      </c>
      <c r="PD22" s="79">
        <f t="shared" si="5"/>
        <v>0</v>
      </c>
    </row>
    <row r="23" spans="2:420" s="42" customFormat="1" ht="72.5" x14ac:dyDescent="0.35">
      <c r="B23" s="84" t="str">
        <f>'C. CP'!J22</f>
        <v>PPL, KKN</v>
      </c>
      <c r="C23" s="82"/>
      <c r="D23" s="38"/>
      <c r="E23" s="37">
        <f t="shared" si="15"/>
        <v>0</v>
      </c>
      <c r="F23" s="37">
        <f t="shared" ref="F23:G23" si="27">F18</f>
        <v>2765</v>
      </c>
      <c r="G23" s="37">
        <f t="shared" si="27"/>
        <v>166</v>
      </c>
      <c r="H23" s="39">
        <f t="shared" si="17"/>
        <v>0</v>
      </c>
      <c r="I23" s="40">
        <f t="shared" si="18"/>
        <v>0</v>
      </c>
      <c r="J23" s="174"/>
      <c r="K23" s="169">
        <v>18</v>
      </c>
      <c r="L23" s="170" t="str">
        <f>'C. CP'!I22</f>
        <v>S.18</v>
      </c>
      <c r="M23" s="171" t="str">
        <f>'C. CP'!H22</f>
        <v>Menginternalisasi semangat  kemandirian, kejuangan dan kewirausahaan dalam bidang tugas pelayanan Bahasa dan Sastra Arab.</v>
      </c>
      <c r="N23" s="585" t="s">
        <v>209</v>
      </c>
      <c r="O23" s="584" t="s">
        <v>209</v>
      </c>
      <c r="P23" s="584" t="s">
        <v>209</v>
      </c>
      <c r="Q23" s="584" t="s">
        <v>209</v>
      </c>
      <c r="R23" s="584" t="s">
        <v>209</v>
      </c>
      <c r="S23" s="584" t="s">
        <v>209</v>
      </c>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173"/>
      <c r="CP23" s="173"/>
      <c r="CQ23" s="173"/>
      <c r="CR23" s="173"/>
      <c r="CS23" s="367"/>
      <c r="CT23" s="367"/>
      <c r="CU23" s="367"/>
      <c r="CV23" s="173"/>
      <c r="CW23" s="173"/>
      <c r="CX23" s="173"/>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173"/>
      <c r="DX23" s="173"/>
      <c r="DY23" s="173"/>
      <c r="DZ23" s="173"/>
      <c r="EA23" s="173"/>
      <c r="EB23" s="173"/>
      <c r="EC23" s="173"/>
      <c r="ED23" s="173"/>
      <c r="EE23" s="173"/>
      <c r="EF23" s="173"/>
      <c r="EG23" s="173"/>
      <c r="EH23" s="173"/>
      <c r="EI23" s="173"/>
      <c r="EJ23" s="173"/>
      <c r="EK23" s="173"/>
      <c r="EL23" s="173"/>
      <c r="EM23" s="173"/>
      <c r="EN23" s="173"/>
      <c r="EO23" s="173"/>
      <c r="EP23" s="173"/>
      <c r="EQ23" s="173"/>
      <c r="ER23" s="173"/>
      <c r="ES23" s="173"/>
      <c r="ET23" s="173"/>
      <c r="EU23" s="173"/>
      <c r="EV23" s="173"/>
      <c r="EW23" s="173"/>
      <c r="EX23" s="173"/>
      <c r="EY23" s="173"/>
      <c r="EZ23" s="173"/>
      <c r="FA23" s="173"/>
      <c r="FB23" s="173"/>
      <c r="FC23" s="173"/>
      <c r="FD23" s="173"/>
      <c r="FE23" s="173"/>
      <c r="FF23" s="173"/>
      <c r="FG23" s="173"/>
      <c r="FH23" s="173"/>
      <c r="FI23" s="173"/>
      <c r="FJ23" s="173"/>
      <c r="FK23" s="173"/>
      <c r="FL23" s="173"/>
      <c r="FM23" s="173"/>
      <c r="FN23" s="173"/>
      <c r="FO23" s="173"/>
      <c r="FP23" s="173"/>
      <c r="FQ23" s="173"/>
      <c r="FR23" s="173"/>
      <c r="FS23" s="173"/>
      <c r="FT23" s="173"/>
      <c r="FU23" s="173"/>
      <c r="FV23" s="173"/>
      <c r="FW23" s="173"/>
      <c r="FX23" s="173"/>
      <c r="FY23" s="173"/>
      <c r="FZ23" s="173"/>
      <c r="GA23" s="173"/>
      <c r="GB23" s="173"/>
      <c r="GC23" s="173"/>
      <c r="GD23" s="173"/>
      <c r="GE23" s="173"/>
      <c r="GF23" s="173"/>
      <c r="GG23" s="173"/>
      <c r="GH23" s="173"/>
      <c r="GI23" s="173"/>
      <c r="GJ23" s="173"/>
      <c r="GK23" s="173"/>
      <c r="GL23" s="173"/>
      <c r="GM23" s="173"/>
      <c r="GN23" s="173"/>
      <c r="GO23" s="173"/>
      <c r="GP23" s="173"/>
      <c r="GQ23" s="173"/>
      <c r="GR23" s="173"/>
      <c r="GS23" s="173"/>
      <c r="GT23" s="173"/>
      <c r="GU23" s="173"/>
      <c r="GV23" s="173"/>
      <c r="GW23" s="173"/>
      <c r="GX23" s="173"/>
      <c r="GY23" s="173"/>
      <c r="GZ23" s="173"/>
      <c r="HA23" s="173"/>
      <c r="HB23" s="173"/>
      <c r="HC23" s="173"/>
      <c r="HD23" s="173"/>
      <c r="HE23" s="173"/>
      <c r="HF23" s="173"/>
      <c r="HG23" s="173"/>
      <c r="HH23" s="173"/>
      <c r="HI23" s="173"/>
      <c r="HJ23" s="173"/>
      <c r="HK23" s="173"/>
      <c r="HL23" s="173"/>
      <c r="HM23" s="173"/>
      <c r="HN23" s="173"/>
      <c r="HO23" s="173"/>
      <c r="HP23" s="173"/>
      <c r="HQ23" s="173"/>
      <c r="HR23" s="173"/>
      <c r="HS23" s="173"/>
      <c r="HT23" s="173"/>
      <c r="HU23" s="173"/>
      <c r="HV23" s="173"/>
      <c r="HW23" s="173"/>
      <c r="HX23" s="173"/>
      <c r="HY23" s="173"/>
      <c r="HZ23" s="173"/>
      <c r="IA23" s="173"/>
      <c r="IB23" s="173"/>
      <c r="IC23" s="173"/>
      <c r="ID23" s="173"/>
      <c r="IE23" s="173"/>
      <c r="IF23" s="173"/>
      <c r="IG23" s="173"/>
      <c r="IH23" s="173"/>
      <c r="II23" s="173"/>
      <c r="IJ23" s="173"/>
      <c r="IK23" s="173"/>
      <c r="IL23" s="173"/>
      <c r="IM23" s="173"/>
      <c r="IN23" s="173"/>
      <c r="IO23" s="173"/>
      <c r="IP23" s="173"/>
      <c r="IQ23" s="173"/>
      <c r="IR23" s="173"/>
      <c r="IS23" s="173"/>
      <c r="IT23" s="173"/>
      <c r="IU23" s="173"/>
      <c r="IV23" s="173"/>
      <c r="IW23" s="173"/>
      <c r="IX23" s="173"/>
      <c r="IY23" s="173"/>
      <c r="IZ23" s="173"/>
      <c r="JA23" s="173"/>
      <c r="JB23" s="173"/>
      <c r="JC23" s="173"/>
      <c r="JD23" s="173"/>
      <c r="JE23" s="173"/>
      <c r="JF23" s="173"/>
      <c r="JG23" s="173"/>
      <c r="JH23" s="173"/>
      <c r="JI23" s="173"/>
      <c r="JJ23" s="173"/>
      <c r="JK23" s="173"/>
      <c r="JL23" s="173"/>
      <c r="JM23" s="173"/>
      <c r="JN23" s="173"/>
      <c r="JO23" s="173"/>
      <c r="JP23" s="173"/>
      <c r="JQ23" s="173"/>
      <c r="JR23" s="173"/>
      <c r="JS23" s="173"/>
      <c r="JT23" s="173"/>
      <c r="JU23" s="173"/>
      <c r="JV23" s="173"/>
      <c r="JW23" s="173"/>
      <c r="JX23" s="173"/>
      <c r="JY23" s="173"/>
      <c r="JZ23" s="173"/>
      <c r="KA23" s="173"/>
      <c r="KB23" s="173"/>
      <c r="KC23" s="173"/>
      <c r="KD23" s="173"/>
      <c r="KE23" s="173"/>
      <c r="KF23" s="173"/>
      <c r="KG23" s="173"/>
      <c r="KH23" s="173"/>
      <c r="KI23" s="173"/>
      <c r="KJ23" s="173"/>
      <c r="KK23" s="173"/>
      <c r="KL23" s="173"/>
      <c r="KM23" s="173"/>
      <c r="KN23" s="173"/>
      <c r="KO23" s="173"/>
      <c r="KP23" s="173"/>
      <c r="KQ23" s="173"/>
      <c r="KR23" s="173"/>
      <c r="KS23" s="173"/>
      <c r="KT23" s="173"/>
      <c r="KU23" s="173"/>
      <c r="KV23" s="173"/>
      <c r="KW23" s="173"/>
      <c r="KX23" s="173"/>
      <c r="KY23" s="173"/>
      <c r="KZ23" s="173"/>
      <c r="LA23" s="173"/>
      <c r="LB23" s="173"/>
      <c r="LC23" s="173"/>
      <c r="LD23" s="173"/>
      <c r="LE23" s="173"/>
      <c r="LF23" s="173"/>
      <c r="LG23" s="173"/>
      <c r="LH23" s="173"/>
      <c r="LI23" s="173"/>
      <c r="LJ23" s="173"/>
      <c r="LK23" s="173"/>
      <c r="LL23" s="173"/>
      <c r="LM23" s="173"/>
      <c r="LN23" s="173"/>
      <c r="LO23" s="173"/>
      <c r="LP23" s="173"/>
      <c r="LQ23" s="173"/>
      <c r="LR23" s="173"/>
      <c r="LS23" s="173"/>
      <c r="LT23" s="173"/>
      <c r="LU23" s="173"/>
      <c r="LV23" s="173"/>
      <c r="LW23" s="173"/>
      <c r="LX23" s="173"/>
      <c r="LY23" s="173"/>
      <c r="LZ23" s="173"/>
      <c r="MA23" s="173"/>
      <c r="MB23" s="173"/>
      <c r="MC23" s="173"/>
      <c r="MD23" s="173"/>
      <c r="ME23" s="173"/>
      <c r="MF23" s="173"/>
      <c r="MG23" s="173"/>
      <c r="MH23" s="173"/>
      <c r="MI23" s="173"/>
      <c r="MJ23" s="173"/>
      <c r="MK23" s="173"/>
      <c r="ML23" s="173"/>
      <c r="MM23" s="173"/>
      <c r="MN23" s="173"/>
      <c r="MO23" s="173"/>
      <c r="MP23" s="173"/>
      <c r="MQ23" s="173"/>
      <c r="MR23" s="173"/>
      <c r="MS23" s="173"/>
      <c r="MT23" s="173"/>
      <c r="MU23" s="173"/>
      <c r="MV23" s="173"/>
      <c r="MW23" s="173"/>
      <c r="MX23" s="173"/>
      <c r="MY23" s="173"/>
      <c r="MZ23" s="173"/>
      <c r="NA23" s="173"/>
      <c r="NB23" s="173"/>
      <c r="NC23" s="173"/>
      <c r="ND23" s="173"/>
      <c r="NE23" s="173"/>
      <c r="NF23" s="173"/>
      <c r="NG23" s="173"/>
      <c r="NH23" s="173"/>
      <c r="NI23" s="173"/>
      <c r="NJ23" s="173"/>
      <c r="NK23" s="173"/>
      <c r="NL23" s="173"/>
      <c r="NM23" s="173"/>
      <c r="NN23" s="173"/>
      <c r="NO23" s="173"/>
      <c r="NP23" s="173"/>
      <c r="NQ23" s="173"/>
      <c r="NR23" s="173"/>
      <c r="NS23" s="173"/>
      <c r="NT23" s="173"/>
      <c r="NU23" s="173"/>
      <c r="NV23" s="173"/>
      <c r="NW23" s="173"/>
      <c r="NX23" s="173"/>
      <c r="NY23" s="173"/>
      <c r="NZ23" s="173"/>
      <c r="OA23" s="173"/>
      <c r="OB23" s="173"/>
      <c r="OC23" s="173"/>
      <c r="OD23" s="173"/>
      <c r="OE23" s="173"/>
      <c r="OF23" s="173"/>
      <c r="OG23" s="173"/>
      <c r="OH23" s="173"/>
      <c r="OI23" s="173"/>
      <c r="OJ23" s="173"/>
      <c r="OK23" s="173"/>
      <c r="OL23" s="173"/>
      <c r="OM23" s="173"/>
      <c r="ON23" s="173"/>
      <c r="OO23" s="173"/>
      <c r="OP23" s="173"/>
      <c r="OQ23" s="173"/>
      <c r="OR23" s="173"/>
      <c r="OS23" s="173"/>
      <c r="OT23" s="584" t="s">
        <v>209</v>
      </c>
      <c r="OU23" s="173"/>
      <c r="OV23" s="173"/>
      <c r="OW23" s="173"/>
      <c r="OX23" s="173"/>
      <c r="OY23" s="76" t="str">
        <f t="shared" si="0"/>
        <v>PPL, KKN</v>
      </c>
      <c r="OZ23" s="41">
        <f t="shared" si="1"/>
        <v>0</v>
      </c>
      <c r="PA23" s="77">
        <f t="shared" si="2"/>
        <v>0</v>
      </c>
      <c r="PB23" s="77">
        <f t="shared" si="3"/>
        <v>0</v>
      </c>
      <c r="PC23" s="78">
        <f t="shared" si="4"/>
        <v>0</v>
      </c>
      <c r="PD23" s="79">
        <f t="shared" si="5"/>
        <v>0</v>
      </c>
    </row>
    <row r="24" spans="2:420" s="10" customFormat="1" ht="77.5" customHeight="1" x14ac:dyDescent="0.35">
      <c r="B24" s="228" t="str">
        <f>'C. CP'!J27</f>
        <v>Pancasila , Pendidikan Kewarganegaraan</v>
      </c>
      <c r="C24" s="82">
        <f t="shared" ref="C24:C36" si="28">COUNTA(N24:OX24)</f>
        <v>6</v>
      </c>
      <c r="D24" s="38">
        <v>6</v>
      </c>
      <c r="E24" s="37">
        <f t="shared" si="6"/>
        <v>36</v>
      </c>
      <c r="F24" s="37">
        <f>F13</f>
        <v>2765</v>
      </c>
      <c r="G24" s="37">
        <f>G13</f>
        <v>166</v>
      </c>
      <c r="H24" s="39">
        <f t="shared" si="14"/>
        <v>2.1613019891500902</v>
      </c>
      <c r="I24" s="40">
        <f t="shared" si="7"/>
        <v>2.1613019891500902</v>
      </c>
      <c r="J24" s="60" t="s">
        <v>387</v>
      </c>
      <c r="K24" s="45">
        <v>1</v>
      </c>
      <c r="L24" s="86" t="str">
        <f>'C. CP'!I27</f>
        <v>P.1</v>
      </c>
      <c r="M24" s="87" t="str">
        <f>'C. CP'!H27</f>
        <v>Menguasai pengetahuan  tentang  filsafat pancasila, kewarganegaraan, wawasan kebangsaan (nasionalisme) dan globalisasi;</v>
      </c>
      <c r="N24" s="575" t="s">
        <v>209</v>
      </c>
      <c r="O24" s="572" t="s">
        <v>209</v>
      </c>
      <c r="P24" s="572" t="s">
        <v>209</v>
      </c>
      <c r="Q24" s="572" t="s">
        <v>209</v>
      </c>
      <c r="R24" s="572" t="s">
        <v>209</v>
      </c>
      <c r="S24" s="572" t="s">
        <v>209</v>
      </c>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c r="IO24" s="35"/>
      <c r="IP24" s="35"/>
      <c r="IQ24" s="35"/>
      <c r="IR24" s="35"/>
      <c r="IS24" s="35"/>
      <c r="IT24" s="35"/>
      <c r="IU24" s="35"/>
      <c r="IV24" s="35"/>
      <c r="IW24" s="35"/>
      <c r="IX24" s="35"/>
      <c r="IY24" s="35"/>
      <c r="IZ24" s="35"/>
      <c r="JA24" s="35"/>
      <c r="JB24" s="35"/>
      <c r="JC24" s="35"/>
      <c r="JD24" s="35"/>
      <c r="JE24" s="35"/>
      <c r="JF24" s="35"/>
      <c r="JG24" s="35"/>
      <c r="JH24" s="35"/>
      <c r="JI24" s="35"/>
      <c r="JJ24" s="35"/>
      <c r="JK24" s="35"/>
      <c r="JL24" s="35"/>
      <c r="JM24" s="35"/>
      <c r="JN24" s="35"/>
      <c r="JO24" s="35"/>
      <c r="JP24" s="35"/>
      <c r="JQ24" s="35"/>
      <c r="JR24" s="35"/>
      <c r="JS24" s="35"/>
      <c r="JT24" s="35"/>
      <c r="JU24" s="35"/>
      <c r="JV24" s="35"/>
      <c r="JW24" s="35"/>
      <c r="JX24" s="35"/>
      <c r="JY24" s="35"/>
      <c r="JZ24" s="35"/>
      <c r="KA24" s="35"/>
      <c r="KB24" s="35"/>
      <c r="KC24" s="35"/>
      <c r="KD24" s="35"/>
      <c r="KE24" s="35"/>
      <c r="KF24" s="35"/>
      <c r="KG24" s="35"/>
      <c r="KH24" s="35"/>
      <c r="KI24" s="35"/>
      <c r="KJ24" s="35"/>
      <c r="KK24" s="35"/>
      <c r="KL24" s="35"/>
      <c r="KM24" s="35"/>
      <c r="KN24" s="35"/>
      <c r="KO24" s="35"/>
      <c r="KP24" s="35"/>
      <c r="KQ24" s="35"/>
      <c r="KR24" s="35"/>
      <c r="KS24" s="35"/>
      <c r="KT24" s="35"/>
      <c r="KU24" s="35"/>
      <c r="KV24" s="35"/>
      <c r="KW24" s="35"/>
      <c r="KX24" s="35"/>
      <c r="KY24" s="35"/>
      <c r="KZ24" s="35"/>
      <c r="LA24" s="35"/>
      <c r="LB24" s="35"/>
      <c r="LC24" s="35"/>
      <c r="LD24" s="35"/>
      <c r="LE24" s="35"/>
      <c r="LF24" s="35"/>
      <c r="LG24" s="35"/>
      <c r="LH24" s="35"/>
      <c r="LI24" s="35"/>
      <c r="LJ24" s="35"/>
      <c r="LK24" s="35"/>
      <c r="LL24" s="35"/>
      <c r="LM24" s="35"/>
      <c r="LN24" s="35"/>
      <c r="LO24" s="35"/>
      <c r="LP24" s="35"/>
      <c r="LQ24" s="35"/>
      <c r="LR24" s="35"/>
      <c r="LS24" s="35"/>
      <c r="LT24" s="35"/>
      <c r="LU24" s="35"/>
      <c r="LV24" s="35"/>
      <c r="LW24" s="35"/>
      <c r="LX24" s="35"/>
      <c r="LY24" s="35"/>
      <c r="LZ24" s="35"/>
      <c r="MA24" s="35"/>
      <c r="MB24" s="35"/>
      <c r="MC24" s="35"/>
      <c r="MD24" s="35"/>
      <c r="ME24" s="35"/>
      <c r="MF24" s="35"/>
      <c r="MG24" s="35"/>
      <c r="MH24" s="35"/>
      <c r="MI24" s="35"/>
      <c r="MJ24" s="35"/>
      <c r="MK24" s="35"/>
      <c r="ML24" s="35"/>
      <c r="MM24" s="35"/>
      <c r="MN24" s="35"/>
      <c r="MO24" s="35"/>
      <c r="MP24" s="35"/>
      <c r="MQ24" s="35"/>
      <c r="MR24" s="35"/>
      <c r="MS24" s="35"/>
      <c r="MT24" s="35"/>
      <c r="MU24" s="35"/>
      <c r="MV24" s="35"/>
      <c r="MW24" s="35"/>
      <c r="MX24" s="35"/>
      <c r="MY24" s="35"/>
      <c r="MZ24" s="35"/>
      <c r="NA24" s="35"/>
      <c r="NB24" s="35"/>
      <c r="NC24" s="35"/>
      <c r="ND24" s="35"/>
      <c r="NE24" s="35"/>
      <c r="NF24" s="35"/>
      <c r="NG24" s="35"/>
      <c r="NH24" s="35"/>
      <c r="NI24" s="35"/>
      <c r="NJ24" s="35"/>
      <c r="NK24" s="35"/>
      <c r="NL24" s="35"/>
      <c r="NM24" s="35"/>
      <c r="NN24" s="35"/>
      <c r="NO24" s="35"/>
      <c r="NP24" s="35"/>
      <c r="NQ24" s="35"/>
      <c r="NR24" s="35"/>
      <c r="NS24" s="35"/>
      <c r="NT24" s="35"/>
      <c r="NU24" s="35"/>
      <c r="NV24" s="35"/>
      <c r="NW24" s="35"/>
      <c r="NX24" s="35"/>
      <c r="NY24" s="35"/>
      <c r="NZ24" s="35"/>
      <c r="OA24" s="35"/>
      <c r="OB24" s="35"/>
      <c r="OC24" s="35"/>
      <c r="OD24" s="35"/>
      <c r="OE24" s="35"/>
      <c r="OF24" s="35"/>
      <c r="OG24" s="35"/>
      <c r="OH24" s="35"/>
      <c r="OI24" s="35"/>
      <c r="OJ24" s="35"/>
      <c r="OK24" s="35"/>
      <c r="OL24" s="35"/>
      <c r="OM24" s="35"/>
      <c r="ON24" s="35"/>
      <c r="OO24" s="35"/>
      <c r="OP24" s="35"/>
      <c r="OQ24" s="35"/>
      <c r="OR24" s="35"/>
      <c r="OS24" s="35"/>
      <c r="OT24" s="35"/>
      <c r="OU24" s="35"/>
      <c r="OV24" s="35"/>
      <c r="OW24" s="35"/>
      <c r="OX24" s="35"/>
      <c r="OY24" s="76" t="str">
        <f t="shared" si="0"/>
        <v>Pancasila , Pendidikan Kewarganegaraan</v>
      </c>
      <c r="OZ24" s="41">
        <f t="shared" si="1"/>
        <v>6</v>
      </c>
      <c r="PA24" s="77">
        <f t="shared" si="2"/>
        <v>6</v>
      </c>
      <c r="PB24" s="77">
        <f t="shared" si="3"/>
        <v>36</v>
      </c>
      <c r="PC24" s="78">
        <f t="shared" si="4"/>
        <v>2.1613019891500902</v>
      </c>
      <c r="PD24" s="79">
        <f t="shared" si="5"/>
        <v>2.1613019891500902</v>
      </c>
    </row>
    <row r="25" spans="2:420" s="42" customFormat="1" ht="116" x14ac:dyDescent="0.35">
      <c r="B25" s="228" t="str">
        <f>'C. CP'!J28</f>
        <v xml:space="preserve">Bahasa Indonesia, </v>
      </c>
      <c r="C25" s="82">
        <f t="shared" si="28"/>
        <v>5</v>
      </c>
      <c r="D25" s="38">
        <v>6</v>
      </c>
      <c r="E25" s="37">
        <f t="shared" ref="E25:E65" si="29">C25*D25</f>
        <v>30</v>
      </c>
      <c r="F25" s="37">
        <f t="shared" ref="F25:G25" si="30">F14</f>
        <v>2765</v>
      </c>
      <c r="G25" s="37">
        <f t="shared" si="30"/>
        <v>166</v>
      </c>
      <c r="H25" s="39">
        <f t="shared" ref="H25:H65" si="31">IF(ISERROR(E25/F25*G25),"-",E25/F25*G25)</f>
        <v>1.8010849909584088</v>
      </c>
      <c r="I25" s="40">
        <f t="shared" ref="I25:I65" si="32">H25</f>
        <v>1.8010849909584088</v>
      </c>
      <c r="J25" s="61"/>
      <c r="K25" s="45">
        <v>2</v>
      </c>
      <c r="L25" s="86" t="str">
        <f>'C. CP'!I28</f>
        <v>P.2</v>
      </c>
      <c r="M25" s="87" t="str">
        <f>'C. CP'!H28</f>
        <v>Menguasai pengetahuan dan langkah-langkah dalam menyampaikan gagasan ilmiah secara lisan dan tertulis dengan menggunakan bahasa Indonesia yang baik dan benar dalam perkembangan dunia akademik dan dunia kerja;</v>
      </c>
      <c r="N25" s="36"/>
      <c r="O25" s="34"/>
      <c r="P25" s="34"/>
      <c r="Q25" s="34"/>
      <c r="R25" s="34"/>
      <c r="S25" s="34"/>
      <c r="T25" s="572" t="s">
        <v>209</v>
      </c>
      <c r="U25" s="572" t="s">
        <v>209</v>
      </c>
      <c r="V25" s="572" t="s">
        <v>209</v>
      </c>
      <c r="W25" s="572" t="s">
        <v>209</v>
      </c>
      <c r="X25" s="572" t="s">
        <v>209</v>
      </c>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c r="IO25" s="35"/>
      <c r="IP25" s="35"/>
      <c r="IQ25" s="35"/>
      <c r="IR25" s="35"/>
      <c r="IS25" s="35"/>
      <c r="IT25" s="35"/>
      <c r="IU25" s="35"/>
      <c r="IV25" s="35"/>
      <c r="IW25" s="35"/>
      <c r="IX25" s="35"/>
      <c r="IY25" s="35"/>
      <c r="IZ25" s="35"/>
      <c r="JA25" s="35"/>
      <c r="JB25" s="35"/>
      <c r="JC25" s="35"/>
      <c r="JD25" s="35"/>
      <c r="JE25" s="35"/>
      <c r="JF25" s="35"/>
      <c r="JG25" s="35"/>
      <c r="JH25" s="35"/>
      <c r="JI25" s="35"/>
      <c r="JJ25" s="35"/>
      <c r="JK25" s="35"/>
      <c r="JL25" s="35"/>
      <c r="JM25" s="35"/>
      <c r="JN25" s="35"/>
      <c r="JO25" s="35"/>
      <c r="JP25" s="35"/>
      <c r="JQ25" s="35"/>
      <c r="JR25" s="35"/>
      <c r="JS25" s="35"/>
      <c r="JT25" s="35"/>
      <c r="JU25" s="35"/>
      <c r="JV25" s="35"/>
      <c r="JW25" s="35"/>
      <c r="JX25" s="35"/>
      <c r="JY25" s="35"/>
      <c r="JZ25" s="35"/>
      <c r="KA25" s="35"/>
      <c r="KB25" s="35"/>
      <c r="KC25" s="35"/>
      <c r="KD25" s="35"/>
      <c r="KE25" s="35"/>
      <c r="KF25" s="35"/>
      <c r="KG25" s="35"/>
      <c r="KH25" s="35"/>
      <c r="KI25" s="35"/>
      <c r="KJ25" s="35"/>
      <c r="KK25" s="35"/>
      <c r="KL25" s="35"/>
      <c r="KM25" s="35"/>
      <c r="KN25" s="35"/>
      <c r="KO25" s="35"/>
      <c r="KP25" s="35"/>
      <c r="KQ25" s="35"/>
      <c r="KR25" s="35"/>
      <c r="KS25" s="35"/>
      <c r="KT25" s="35"/>
      <c r="KU25" s="35"/>
      <c r="KV25" s="35"/>
      <c r="KW25" s="35"/>
      <c r="KX25" s="35"/>
      <c r="KY25" s="35"/>
      <c r="KZ25" s="35"/>
      <c r="LA25" s="35"/>
      <c r="LB25" s="35"/>
      <c r="LC25" s="35"/>
      <c r="LD25" s="35"/>
      <c r="LE25" s="35"/>
      <c r="LF25" s="35"/>
      <c r="LG25" s="35"/>
      <c r="LH25" s="35"/>
      <c r="LI25" s="35"/>
      <c r="LJ25" s="35"/>
      <c r="LK25" s="35"/>
      <c r="LL25" s="35"/>
      <c r="LM25" s="35"/>
      <c r="LN25" s="35"/>
      <c r="LO25" s="35"/>
      <c r="LP25" s="35"/>
      <c r="LQ25" s="35"/>
      <c r="LR25" s="35"/>
      <c r="LS25" s="35"/>
      <c r="LT25" s="35"/>
      <c r="LU25" s="35"/>
      <c r="LV25" s="35"/>
      <c r="LW25" s="35"/>
      <c r="LX25" s="35"/>
      <c r="LY25" s="35"/>
      <c r="LZ25" s="35"/>
      <c r="MA25" s="35"/>
      <c r="MB25" s="35"/>
      <c r="MC25" s="35"/>
      <c r="MD25" s="35"/>
      <c r="ME25" s="35"/>
      <c r="MF25" s="35"/>
      <c r="MG25" s="35"/>
      <c r="MH25" s="35"/>
      <c r="MI25" s="35"/>
      <c r="MJ25" s="35"/>
      <c r="MK25" s="35"/>
      <c r="ML25" s="35"/>
      <c r="MM25" s="35"/>
      <c r="MN25" s="35"/>
      <c r="MO25" s="35"/>
      <c r="MP25" s="35"/>
      <c r="MQ25" s="35"/>
      <c r="MR25" s="35"/>
      <c r="MS25" s="35"/>
      <c r="MT25" s="35"/>
      <c r="MU25" s="35"/>
      <c r="MV25" s="35"/>
      <c r="MW25" s="35"/>
      <c r="MX25" s="35"/>
      <c r="MY25" s="35"/>
      <c r="MZ25" s="35"/>
      <c r="NA25" s="35"/>
      <c r="NB25" s="35"/>
      <c r="NC25" s="35"/>
      <c r="ND25" s="35"/>
      <c r="NE25" s="35"/>
      <c r="NF25" s="35"/>
      <c r="NG25" s="35"/>
      <c r="NH25" s="35"/>
      <c r="NI25" s="35"/>
      <c r="NJ25" s="35"/>
      <c r="NK25" s="35"/>
      <c r="NL25" s="35"/>
      <c r="NM25" s="35"/>
      <c r="NN25" s="35"/>
      <c r="NO25" s="35"/>
      <c r="NP25" s="35"/>
      <c r="NQ25" s="35"/>
      <c r="NR25" s="35"/>
      <c r="NS25" s="35"/>
      <c r="NT25" s="35"/>
      <c r="NU25" s="35"/>
      <c r="NV25" s="35"/>
      <c r="NW25" s="35"/>
      <c r="NX25" s="35"/>
      <c r="NY25" s="35"/>
      <c r="NZ25" s="35"/>
      <c r="OA25" s="35"/>
      <c r="OB25" s="35"/>
      <c r="OC25" s="35"/>
      <c r="OD25" s="35"/>
      <c r="OE25" s="35"/>
      <c r="OF25" s="35"/>
      <c r="OG25" s="35"/>
      <c r="OH25" s="35"/>
      <c r="OI25" s="35"/>
      <c r="OJ25" s="35"/>
      <c r="OK25" s="35"/>
      <c r="OL25" s="35"/>
      <c r="OM25" s="35"/>
      <c r="ON25" s="35"/>
      <c r="OO25" s="35"/>
      <c r="OP25" s="35"/>
      <c r="OQ25" s="35"/>
      <c r="OR25" s="35"/>
      <c r="OS25" s="35"/>
      <c r="OT25" s="35"/>
      <c r="OU25" s="35"/>
      <c r="OV25" s="35"/>
      <c r="OW25" s="35"/>
      <c r="OX25" s="35"/>
      <c r="OY25" s="76" t="str">
        <f t="shared" si="0"/>
        <v xml:space="preserve">Bahasa Indonesia, </v>
      </c>
      <c r="OZ25" s="41">
        <f t="shared" si="1"/>
        <v>5</v>
      </c>
      <c r="PA25" s="77">
        <f t="shared" si="2"/>
        <v>6</v>
      </c>
      <c r="PB25" s="77">
        <f t="shared" si="3"/>
        <v>30</v>
      </c>
      <c r="PC25" s="78">
        <f t="shared" si="4"/>
        <v>1.8010849909584088</v>
      </c>
      <c r="PD25" s="79">
        <f t="shared" si="5"/>
        <v>1.8010849909584088</v>
      </c>
    </row>
    <row r="26" spans="2:420" s="42" customFormat="1" ht="116" x14ac:dyDescent="0.35">
      <c r="B26" s="228" t="str">
        <f>'C. CP'!J29</f>
        <v>Bahasa Arab, Bahasa Inggris</v>
      </c>
      <c r="C26" s="82">
        <f t="shared" si="28"/>
        <v>5</v>
      </c>
      <c r="D26" s="38">
        <v>6</v>
      </c>
      <c r="E26" s="37">
        <f t="shared" si="29"/>
        <v>30</v>
      </c>
      <c r="F26" s="37">
        <f t="shared" ref="F26:G26" si="33">F15</f>
        <v>2765</v>
      </c>
      <c r="G26" s="37">
        <f t="shared" si="33"/>
        <v>166</v>
      </c>
      <c r="H26" s="39">
        <f t="shared" si="31"/>
        <v>1.8010849909584088</v>
      </c>
      <c r="I26" s="40">
        <f t="shared" si="32"/>
        <v>1.8010849909584088</v>
      </c>
      <c r="J26" s="61"/>
      <c r="K26" s="45">
        <v>3</v>
      </c>
      <c r="L26" s="86" t="str">
        <f>'C. CP'!I29</f>
        <v>P.3</v>
      </c>
      <c r="M26" s="87" t="str">
        <f>'C. CP'!H29</f>
        <v>Menguasai pengetahuan dan langkah-langkah berkomunikasi baik lisan maupun tulisan dengan menggunakan bahasa Arab dan Inggris dalam perkembangan dunia akademik dan dunia kerja;</v>
      </c>
      <c r="N26" s="36"/>
      <c r="O26" s="34"/>
      <c r="P26" s="34"/>
      <c r="Q26" s="34"/>
      <c r="R26" s="34"/>
      <c r="S26" s="34"/>
      <c r="T26" s="34"/>
      <c r="U26" s="34"/>
      <c r="V26" s="34"/>
      <c r="W26" s="34"/>
      <c r="X26" s="34"/>
      <c r="Y26" s="572" t="s">
        <v>209</v>
      </c>
      <c r="Z26" s="572" t="s">
        <v>209</v>
      </c>
      <c r="AA26" s="572" t="s">
        <v>209</v>
      </c>
      <c r="AB26" s="572" t="s">
        <v>209</v>
      </c>
      <c r="AC26" s="572" t="s">
        <v>209</v>
      </c>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c r="IP26" s="35"/>
      <c r="IQ26" s="35"/>
      <c r="IR26" s="35"/>
      <c r="IS26" s="35"/>
      <c r="IT26" s="35"/>
      <c r="IU26" s="35"/>
      <c r="IV26" s="35"/>
      <c r="IW26" s="35"/>
      <c r="IX26" s="35"/>
      <c r="IY26" s="35"/>
      <c r="IZ26" s="35"/>
      <c r="JA26" s="35"/>
      <c r="JB26" s="35"/>
      <c r="JC26" s="35"/>
      <c r="JD26" s="35"/>
      <c r="JE26" s="35"/>
      <c r="JF26" s="35"/>
      <c r="JG26" s="35"/>
      <c r="JH26" s="35"/>
      <c r="JI26" s="35"/>
      <c r="JJ26" s="35"/>
      <c r="JK26" s="35"/>
      <c r="JL26" s="35"/>
      <c r="JM26" s="35"/>
      <c r="JN26" s="35"/>
      <c r="JO26" s="35"/>
      <c r="JP26" s="35"/>
      <c r="JQ26" s="35"/>
      <c r="JR26" s="35"/>
      <c r="JS26" s="35"/>
      <c r="JT26" s="35"/>
      <c r="JU26" s="35"/>
      <c r="JV26" s="35"/>
      <c r="JW26" s="35"/>
      <c r="JX26" s="35"/>
      <c r="JY26" s="35"/>
      <c r="JZ26" s="35"/>
      <c r="KA26" s="35"/>
      <c r="KB26" s="35"/>
      <c r="KC26" s="35"/>
      <c r="KD26" s="35"/>
      <c r="KE26" s="35"/>
      <c r="KF26" s="35"/>
      <c r="KG26" s="35"/>
      <c r="KH26" s="35"/>
      <c r="KI26" s="35"/>
      <c r="KJ26" s="35"/>
      <c r="KK26" s="35"/>
      <c r="KL26" s="35"/>
      <c r="KM26" s="35"/>
      <c r="KN26" s="35"/>
      <c r="KO26" s="35"/>
      <c r="KP26" s="35"/>
      <c r="KQ26" s="35"/>
      <c r="KR26" s="35"/>
      <c r="KS26" s="35"/>
      <c r="KT26" s="35"/>
      <c r="KU26" s="35"/>
      <c r="KV26" s="35"/>
      <c r="KW26" s="35"/>
      <c r="KX26" s="35"/>
      <c r="KY26" s="35"/>
      <c r="KZ26" s="35"/>
      <c r="LA26" s="35"/>
      <c r="LB26" s="35"/>
      <c r="LC26" s="35"/>
      <c r="LD26" s="35"/>
      <c r="LE26" s="35"/>
      <c r="LF26" s="35"/>
      <c r="LG26" s="35"/>
      <c r="LH26" s="35"/>
      <c r="LI26" s="35"/>
      <c r="LJ26" s="35"/>
      <c r="LK26" s="35"/>
      <c r="LL26" s="35"/>
      <c r="LM26" s="35"/>
      <c r="LN26" s="35"/>
      <c r="LO26" s="35"/>
      <c r="LP26" s="35"/>
      <c r="LQ26" s="35"/>
      <c r="LR26" s="35"/>
      <c r="LS26" s="35"/>
      <c r="LT26" s="35"/>
      <c r="LU26" s="35"/>
      <c r="LV26" s="35"/>
      <c r="LW26" s="35"/>
      <c r="LX26" s="35"/>
      <c r="LY26" s="35"/>
      <c r="LZ26" s="35"/>
      <c r="MA26" s="35"/>
      <c r="MB26" s="35"/>
      <c r="MC26" s="35"/>
      <c r="MD26" s="35"/>
      <c r="ME26" s="35"/>
      <c r="MF26" s="35"/>
      <c r="MG26" s="35"/>
      <c r="MH26" s="35"/>
      <c r="MI26" s="35"/>
      <c r="MJ26" s="35"/>
      <c r="MK26" s="35"/>
      <c r="ML26" s="35"/>
      <c r="MM26" s="35"/>
      <c r="MN26" s="35"/>
      <c r="MO26" s="35"/>
      <c r="MP26" s="35"/>
      <c r="MQ26" s="35"/>
      <c r="MR26" s="35"/>
      <c r="MS26" s="35"/>
      <c r="MT26" s="35"/>
      <c r="MU26" s="35"/>
      <c r="MV26" s="35"/>
      <c r="MW26" s="35"/>
      <c r="MX26" s="35"/>
      <c r="MY26" s="35"/>
      <c r="MZ26" s="35"/>
      <c r="NA26" s="35"/>
      <c r="NB26" s="35"/>
      <c r="NC26" s="35"/>
      <c r="ND26" s="35"/>
      <c r="NE26" s="35"/>
      <c r="NF26" s="35"/>
      <c r="NG26" s="35"/>
      <c r="NH26" s="35"/>
      <c r="NI26" s="35"/>
      <c r="NJ26" s="35"/>
      <c r="NK26" s="35"/>
      <c r="NL26" s="35"/>
      <c r="NM26" s="35"/>
      <c r="NN26" s="35"/>
      <c r="NO26" s="35"/>
      <c r="NP26" s="35"/>
      <c r="NQ26" s="35"/>
      <c r="NR26" s="35"/>
      <c r="NS26" s="35"/>
      <c r="NT26" s="35"/>
      <c r="NU26" s="35"/>
      <c r="NV26" s="35"/>
      <c r="NW26" s="35"/>
      <c r="NX26" s="35"/>
      <c r="NY26" s="35"/>
      <c r="NZ26" s="35"/>
      <c r="OA26" s="35"/>
      <c r="OB26" s="35"/>
      <c r="OC26" s="35"/>
      <c r="OD26" s="35"/>
      <c r="OE26" s="35"/>
      <c r="OF26" s="35"/>
      <c r="OG26" s="35"/>
      <c r="OH26" s="35"/>
      <c r="OI26" s="35"/>
      <c r="OJ26" s="35"/>
      <c r="OK26" s="35"/>
      <c r="OL26" s="35"/>
      <c r="OM26" s="35"/>
      <c r="ON26" s="35"/>
      <c r="OO26" s="35"/>
      <c r="OP26" s="35"/>
      <c r="OQ26" s="35"/>
      <c r="OR26" s="35"/>
      <c r="OS26" s="35"/>
      <c r="OT26" s="35"/>
      <c r="OU26" s="35"/>
      <c r="OV26" s="35"/>
      <c r="OW26" s="35"/>
      <c r="OX26" s="35"/>
      <c r="OY26" s="76" t="str">
        <f t="shared" si="0"/>
        <v>Bahasa Arab, Bahasa Inggris</v>
      </c>
      <c r="OZ26" s="41">
        <f t="shared" si="1"/>
        <v>5</v>
      </c>
      <c r="PA26" s="77">
        <f t="shared" si="2"/>
        <v>6</v>
      </c>
      <c r="PB26" s="77">
        <f t="shared" si="3"/>
        <v>30</v>
      </c>
      <c r="PC26" s="78">
        <f t="shared" si="4"/>
        <v>1.8010849909584088</v>
      </c>
      <c r="PD26" s="79">
        <f t="shared" si="5"/>
        <v>1.8010849909584088</v>
      </c>
    </row>
    <row r="27" spans="2:420" s="42" customFormat="1" ht="130.5" x14ac:dyDescent="0.35">
      <c r="B27" s="228" t="str">
        <f>'C. CP'!J30</f>
        <v>Filsafat  Umum, Falsafah Ulum islamiyyah</v>
      </c>
      <c r="C27" s="82">
        <f t="shared" si="28"/>
        <v>12</v>
      </c>
      <c r="D27" s="38">
        <v>6</v>
      </c>
      <c r="E27" s="37">
        <f t="shared" si="29"/>
        <v>72</v>
      </c>
      <c r="F27" s="37">
        <f t="shared" ref="F27:G27" si="34">F16</f>
        <v>2765</v>
      </c>
      <c r="G27" s="37">
        <f t="shared" si="34"/>
        <v>166</v>
      </c>
      <c r="H27" s="39">
        <f t="shared" si="31"/>
        <v>4.3226039783001804</v>
      </c>
      <c r="I27" s="40">
        <f t="shared" si="32"/>
        <v>4.3226039783001804</v>
      </c>
      <c r="J27" s="61"/>
      <c r="K27" s="45">
        <v>4</v>
      </c>
      <c r="L27" s="86" t="str">
        <f>'C. CP'!I30</f>
        <v>P.4</v>
      </c>
      <c r="M27" s="87" t="str">
        <f>'C. CP'!H30</f>
        <v>Menguasai pengetahuan dan langkah-langkah dalam mengembangkan pemikiran kritis, logis, kreatif, inovatif dan sistematis serta  memiliki  keingintahuan intelektual  untuk memecahkan masalah pada tingkat individual dan kelompok</v>
      </c>
      <c r="N27" s="36"/>
      <c r="O27" s="34"/>
      <c r="P27" s="34"/>
      <c r="Q27" s="34"/>
      <c r="R27" s="34"/>
      <c r="S27" s="34"/>
      <c r="T27" s="34"/>
      <c r="U27" s="34"/>
      <c r="V27" s="34"/>
      <c r="W27" s="34"/>
      <c r="X27" s="34"/>
      <c r="Y27" s="34"/>
      <c r="Z27" s="34"/>
      <c r="AA27" s="34"/>
      <c r="AB27" s="34"/>
      <c r="AC27" s="34"/>
      <c r="AD27" s="572" t="s">
        <v>209</v>
      </c>
      <c r="AE27" s="572" t="s">
        <v>209</v>
      </c>
      <c r="AF27" s="572" t="s">
        <v>209</v>
      </c>
      <c r="AG27" s="572" t="s">
        <v>209</v>
      </c>
      <c r="AH27" s="572" t="s">
        <v>209</v>
      </c>
      <c r="AI27" s="572" t="s">
        <v>209</v>
      </c>
      <c r="AJ27" s="572" t="s">
        <v>209</v>
      </c>
      <c r="AK27" s="572" t="s">
        <v>209</v>
      </c>
      <c r="AL27" s="572" t="s">
        <v>209</v>
      </c>
      <c r="AM27" s="572" t="s">
        <v>209</v>
      </c>
      <c r="AN27" s="572" t="s">
        <v>209</v>
      </c>
      <c r="AO27" s="572" t="s">
        <v>209</v>
      </c>
      <c r="AP27" s="57"/>
      <c r="AQ27" s="57"/>
      <c r="AR27" s="57"/>
      <c r="AS27" s="57"/>
      <c r="AT27" s="34"/>
      <c r="AU27" s="34"/>
      <c r="AV27" s="34"/>
      <c r="AW27" s="57"/>
      <c r="AX27" s="57"/>
      <c r="AY27" s="57"/>
      <c r="AZ27" s="57"/>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57"/>
      <c r="CH27" s="57"/>
      <c r="CI27" s="57"/>
      <c r="CJ27" s="57"/>
      <c r="CK27" s="57"/>
      <c r="CL27" s="57"/>
      <c r="CM27" s="57"/>
      <c r="CN27" s="57"/>
      <c r="CO27" s="57"/>
      <c r="CP27" s="57"/>
      <c r="CQ27" s="57"/>
      <c r="CR27" s="57"/>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c r="IW27" s="35"/>
      <c r="IX27" s="35"/>
      <c r="IY27" s="35"/>
      <c r="IZ27" s="35"/>
      <c r="JA27" s="35"/>
      <c r="JB27" s="35"/>
      <c r="JC27" s="35"/>
      <c r="JD27" s="35"/>
      <c r="JE27" s="35"/>
      <c r="JF27" s="35"/>
      <c r="JG27" s="35"/>
      <c r="JH27" s="35"/>
      <c r="JI27" s="35"/>
      <c r="JJ27" s="35"/>
      <c r="JK27" s="35"/>
      <c r="JL27" s="35"/>
      <c r="JM27" s="35"/>
      <c r="JN27" s="35"/>
      <c r="JO27" s="35"/>
      <c r="JP27" s="35"/>
      <c r="JQ27" s="35"/>
      <c r="JR27" s="35"/>
      <c r="JS27" s="35"/>
      <c r="JT27" s="35"/>
      <c r="JU27" s="35"/>
      <c r="JV27" s="35"/>
      <c r="JW27" s="35"/>
      <c r="JX27" s="35"/>
      <c r="JY27" s="35"/>
      <c r="JZ27" s="35"/>
      <c r="KA27" s="35"/>
      <c r="KB27" s="35"/>
      <c r="KC27" s="35"/>
      <c r="KD27" s="35"/>
      <c r="KE27" s="35"/>
      <c r="KF27" s="35"/>
      <c r="KG27" s="35"/>
      <c r="KH27" s="35"/>
      <c r="KI27" s="35"/>
      <c r="KJ27" s="35"/>
      <c r="KK27" s="35"/>
      <c r="KL27" s="35"/>
      <c r="KM27" s="35"/>
      <c r="KN27" s="35"/>
      <c r="KO27" s="35"/>
      <c r="KP27" s="35"/>
      <c r="KQ27" s="35"/>
      <c r="KR27" s="35"/>
      <c r="KS27" s="35"/>
      <c r="KT27" s="35"/>
      <c r="KU27" s="35"/>
      <c r="KV27" s="35"/>
      <c r="KW27" s="35"/>
      <c r="KX27" s="35"/>
      <c r="KY27" s="35"/>
      <c r="KZ27" s="35"/>
      <c r="LA27" s="35"/>
      <c r="LB27" s="35"/>
      <c r="LC27" s="35"/>
      <c r="LD27" s="35"/>
      <c r="LE27" s="35"/>
      <c r="LF27" s="35"/>
      <c r="LG27" s="35"/>
      <c r="LH27" s="35"/>
      <c r="LI27" s="35"/>
      <c r="LJ27" s="35"/>
      <c r="LK27" s="35"/>
      <c r="LL27" s="35"/>
      <c r="LM27" s="35"/>
      <c r="LN27" s="35"/>
      <c r="LO27" s="35"/>
      <c r="LP27" s="35"/>
      <c r="LQ27" s="35"/>
      <c r="LR27" s="35"/>
      <c r="LS27" s="35"/>
      <c r="LT27" s="35"/>
      <c r="LU27" s="35"/>
      <c r="LV27" s="35"/>
      <c r="LW27" s="35"/>
      <c r="LX27" s="35"/>
      <c r="LY27" s="35"/>
      <c r="LZ27" s="35"/>
      <c r="MA27" s="35"/>
      <c r="MB27" s="35"/>
      <c r="MC27" s="35"/>
      <c r="MD27" s="35"/>
      <c r="ME27" s="35"/>
      <c r="MF27" s="35"/>
      <c r="MG27" s="35"/>
      <c r="MH27" s="35"/>
      <c r="MI27" s="35"/>
      <c r="MJ27" s="35"/>
      <c r="MK27" s="35"/>
      <c r="ML27" s="35"/>
      <c r="MM27" s="35"/>
      <c r="MN27" s="35"/>
      <c r="MO27" s="35"/>
      <c r="MP27" s="35"/>
      <c r="MQ27" s="35"/>
      <c r="MR27" s="35"/>
      <c r="MS27" s="35"/>
      <c r="MT27" s="35"/>
      <c r="MU27" s="35"/>
      <c r="MV27" s="35"/>
      <c r="MW27" s="35"/>
      <c r="MX27" s="35"/>
      <c r="MY27" s="35"/>
      <c r="MZ27" s="35"/>
      <c r="NA27" s="35"/>
      <c r="NB27" s="35"/>
      <c r="NC27" s="35"/>
      <c r="ND27" s="35"/>
      <c r="NE27" s="35"/>
      <c r="NF27" s="35"/>
      <c r="NG27" s="35"/>
      <c r="NH27" s="35"/>
      <c r="NI27" s="35"/>
      <c r="NJ27" s="35"/>
      <c r="NK27" s="35"/>
      <c r="NL27" s="35"/>
      <c r="NM27" s="35"/>
      <c r="NN27" s="35"/>
      <c r="NO27" s="35"/>
      <c r="NP27" s="35"/>
      <c r="NQ27" s="35"/>
      <c r="NR27" s="35"/>
      <c r="NS27" s="35"/>
      <c r="NT27" s="35"/>
      <c r="NU27" s="35"/>
      <c r="NV27" s="35"/>
      <c r="NW27" s="35"/>
      <c r="NX27" s="35"/>
      <c r="NY27" s="35"/>
      <c r="NZ27" s="35"/>
      <c r="OA27" s="35"/>
      <c r="OB27" s="35"/>
      <c r="OC27" s="35"/>
      <c r="OD27" s="35"/>
      <c r="OE27" s="35"/>
      <c r="OF27" s="35"/>
      <c r="OG27" s="35"/>
      <c r="OH27" s="35"/>
      <c r="OI27" s="35"/>
      <c r="OJ27" s="35"/>
      <c r="OK27" s="35"/>
      <c r="OL27" s="35"/>
      <c r="OM27" s="35"/>
      <c r="ON27" s="35"/>
      <c r="OO27" s="35"/>
      <c r="OP27" s="35"/>
      <c r="OQ27" s="35"/>
      <c r="OR27" s="35"/>
      <c r="OS27" s="35"/>
      <c r="OT27" s="35"/>
      <c r="OU27" s="35"/>
      <c r="OV27" s="35"/>
      <c r="OW27" s="35"/>
      <c r="OX27" s="35"/>
      <c r="OY27" s="76" t="str">
        <f t="shared" si="0"/>
        <v>Filsafat  Umum, Falsafah Ulum islamiyyah</v>
      </c>
      <c r="OZ27" s="41">
        <f t="shared" si="1"/>
        <v>12</v>
      </c>
      <c r="PA27" s="77">
        <f t="shared" si="2"/>
        <v>6</v>
      </c>
      <c r="PB27" s="77">
        <f t="shared" si="3"/>
        <v>72</v>
      </c>
      <c r="PC27" s="78">
        <f t="shared" si="4"/>
        <v>4.3226039783001804</v>
      </c>
      <c r="PD27" s="79">
        <f t="shared" si="5"/>
        <v>4.3226039783001804</v>
      </c>
    </row>
    <row r="28" spans="2:420" s="42" customFormat="1" ht="101.5" x14ac:dyDescent="0.35">
      <c r="B28" s="228" t="str">
        <f>'C. CP'!J31</f>
        <v>Pengantar Studi Islam, Studi Qur'an , Studi Hadis, Ilmu Kalam, Ilmu Fiqih, Akhlak dan Tasawuf</v>
      </c>
      <c r="C28" s="82">
        <f t="shared" si="28"/>
        <v>17</v>
      </c>
      <c r="D28" s="38">
        <v>6</v>
      </c>
      <c r="E28" s="37">
        <f t="shared" si="29"/>
        <v>102</v>
      </c>
      <c r="F28" s="37">
        <f t="shared" ref="F28:G28" si="35">F17</f>
        <v>2765</v>
      </c>
      <c r="G28" s="37">
        <f t="shared" si="35"/>
        <v>166</v>
      </c>
      <c r="H28" s="39">
        <f t="shared" si="31"/>
        <v>6.1236889692585894</v>
      </c>
      <c r="I28" s="40">
        <f t="shared" si="32"/>
        <v>6.1236889692585894</v>
      </c>
      <c r="J28" s="61"/>
      <c r="K28" s="45">
        <v>5</v>
      </c>
      <c r="L28" s="86" t="str">
        <f>'C. CP'!I31</f>
        <v>P.5</v>
      </c>
      <c r="M28" s="87" t="str">
        <f>'C. CP'!H31</f>
        <v>Menguasai pengetahuan dasar-dasar keislaman sebagai agama rahmatan lil ‘alamin</v>
      </c>
      <c r="N28" s="36"/>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572" t="s">
        <v>209</v>
      </c>
      <c r="AQ28" s="572" t="s">
        <v>209</v>
      </c>
      <c r="AR28" s="572" t="s">
        <v>209</v>
      </c>
      <c r="AS28" s="572"/>
      <c r="AT28" s="572"/>
      <c r="AU28" s="567"/>
      <c r="AV28" s="567"/>
      <c r="AW28" s="572" t="s">
        <v>209</v>
      </c>
      <c r="AX28" s="572" t="s">
        <v>209</v>
      </c>
      <c r="AY28" s="572" t="s">
        <v>209</v>
      </c>
      <c r="AZ28" s="572"/>
      <c r="BA28" s="572"/>
      <c r="BB28" s="567"/>
      <c r="BC28" s="567"/>
      <c r="BD28" s="572" t="s">
        <v>209</v>
      </c>
      <c r="BE28" s="572" t="s">
        <v>209</v>
      </c>
      <c r="BF28" s="572" t="s">
        <v>209</v>
      </c>
      <c r="BG28" s="572"/>
      <c r="BH28" s="572"/>
      <c r="BI28" s="571"/>
      <c r="BJ28" s="571"/>
      <c r="BK28" s="572" t="s">
        <v>209</v>
      </c>
      <c r="BL28" s="572" t="s">
        <v>209</v>
      </c>
      <c r="BM28" s="572" t="s">
        <v>209</v>
      </c>
      <c r="BN28" s="572"/>
      <c r="BO28" s="572"/>
      <c r="BP28" s="571"/>
      <c r="BQ28" s="572" t="s">
        <v>209</v>
      </c>
      <c r="BR28" s="572" t="s">
        <v>209</v>
      </c>
      <c r="BS28" s="572" t="s">
        <v>209</v>
      </c>
      <c r="BT28" s="572" t="s">
        <v>209</v>
      </c>
      <c r="BU28" s="572" t="s">
        <v>209</v>
      </c>
      <c r="BV28" s="571"/>
      <c r="BW28" s="571"/>
      <c r="BX28" s="567"/>
      <c r="BY28" s="567"/>
      <c r="BZ28" s="567"/>
      <c r="CA28" s="567"/>
      <c r="CB28" s="567"/>
      <c r="CC28" s="567"/>
      <c r="CD28" s="567"/>
      <c r="CE28" s="567"/>
      <c r="CF28" s="567"/>
      <c r="CG28" s="572"/>
      <c r="CH28" s="572"/>
      <c r="CI28" s="572"/>
      <c r="CJ28" s="572"/>
      <c r="CK28" s="572"/>
      <c r="CL28" s="572"/>
      <c r="CM28" s="305"/>
      <c r="CN28" s="329"/>
      <c r="CO28" s="329"/>
      <c r="CP28" s="329"/>
      <c r="CQ28" s="329"/>
      <c r="CR28" s="329"/>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c r="JV28" s="35"/>
      <c r="JW28" s="35"/>
      <c r="JX28" s="35"/>
      <c r="JY28" s="35"/>
      <c r="JZ28" s="35"/>
      <c r="KA28" s="35"/>
      <c r="KB28" s="35"/>
      <c r="KC28" s="35"/>
      <c r="KD28" s="35"/>
      <c r="KE28" s="35"/>
      <c r="KF28" s="35"/>
      <c r="KG28" s="35"/>
      <c r="KH28" s="35"/>
      <c r="KI28" s="35"/>
      <c r="KJ28" s="35"/>
      <c r="KK28" s="35"/>
      <c r="KL28" s="35"/>
      <c r="KM28" s="35"/>
      <c r="KN28" s="35"/>
      <c r="KO28" s="35"/>
      <c r="KP28" s="35"/>
      <c r="KQ28" s="35"/>
      <c r="KR28" s="35"/>
      <c r="KS28" s="35"/>
      <c r="KT28" s="35"/>
      <c r="KU28" s="35"/>
      <c r="KV28" s="35"/>
      <c r="KW28" s="35"/>
      <c r="KX28" s="35"/>
      <c r="KY28" s="35"/>
      <c r="KZ28" s="35"/>
      <c r="LA28" s="35"/>
      <c r="LB28" s="35"/>
      <c r="LC28" s="35"/>
      <c r="LD28" s="35"/>
      <c r="LE28" s="35"/>
      <c r="LF28" s="35"/>
      <c r="LG28" s="35"/>
      <c r="LH28" s="35"/>
      <c r="LI28" s="35"/>
      <c r="LJ28" s="35"/>
      <c r="LK28" s="35"/>
      <c r="LL28" s="35"/>
      <c r="LM28" s="35"/>
      <c r="LN28" s="35"/>
      <c r="LO28" s="35"/>
      <c r="LP28" s="35"/>
      <c r="LQ28" s="35"/>
      <c r="LR28" s="35"/>
      <c r="LS28" s="35"/>
      <c r="LT28" s="35"/>
      <c r="LU28" s="35"/>
      <c r="LV28" s="35"/>
      <c r="LW28" s="35"/>
      <c r="LX28" s="35"/>
      <c r="LY28" s="35"/>
      <c r="LZ28" s="35"/>
      <c r="MA28" s="35"/>
      <c r="MB28" s="35"/>
      <c r="MC28" s="35"/>
      <c r="MD28" s="35"/>
      <c r="ME28" s="35"/>
      <c r="MF28" s="35"/>
      <c r="MG28" s="35"/>
      <c r="MH28" s="35"/>
      <c r="MI28" s="35"/>
      <c r="MJ28" s="35"/>
      <c r="MK28" s="35"/>
      <c r="ML28" s="35"/>
      <c r="MM28" s="35"/>
      <c r="MN28" s="35"/>
      <c r="MO28" s="35"/>
      <c r="MP28" s="35"/>
      <c r="MQ28" s="35"/>
      <c r="MR28" s="35"/>
      <c r="MS28" s="35"/>
      <c r="MT28" s="35"/>
      <c r="MU28" s="35"/>
      <c r="MV28" s="35"/>
      <c r="MW28" s="35"/>
      <c r="MX28" s="35"/>
      <c r="MY28" s="35"/>
      <c r="MZ28" s="35"/>
      <c r="NA28" s="35"/>
      <c r="NB28" s="35"/>
      <c r="NC28" s="35"/>
      <c r="ND28" s="35"/>
      <c r="NE28" s="35"/>
      <c r="NF28" s="35"/>
      <c r="NG28" s="35"/>
      <c r="NH28" s="35"/>
      <c r="NI28" s="35"/>
      <c r="NJ28" s="35"/>
      <c r="NK28" s="35"/>
      <c r="NL28" s="35"/>
      <c r="NM28" s="35"/>
      <c r="NN28" s="35"/>
      <c r="NO28" s="35"/>
      <c r="NP28" s="35"/>
      <c r="NQ28" s="35"/>
      <c r="NR28" s="35"/>
      <c r="NS28" s="35"/>
      <c r="NT28" s="35"/>
      <c r="NU28" s="35"/>
      <c r="NV28" s="35"/>
      <c r="NW28" s="35"/>
      <c r="NX28" s="35"/>
      <c r="NY28" s="35"/>
      <c r="NZ28" s="35"/>
      <c r="OA28" s="35"/>
      <c r="OB28" s="35"/>
      <c r="OC28" s="35"/>
      <c r="OD28" s="35"/>
      <c r="OE28" s="35"/>
      <c r="OF28" s="35"/>
      <c r="OG28" s="35"/>
      <c r="OH28" s="35"/>
      <c r="OI28" s="35"/>
      <c r="OJ28" s="35"/>
      <c r="OK28" s="35"/>
      <c r="OL28" s="35"/>
      <c r="OM28" s="35"/>
      <c r="ON28" s="35"/>
      <c r="OO28" s="35"/>
      <c r="OP28" s="35"/>
      <c r="OQ28" s="35"/>
      <c r="OR28" s="35"/>
      <c r="OS28" s="35"/>
      <c r="OT28" s="35"/>
      <c r="OU28" s="35"/>
      <c r="OV28" s="35"/>
      <c r="OW28" s="35"/>
      <c r="OX28" s="35"/>
      <c r="OY28" s="76" t="str">
        <f t="shared" si="0"/>
        <v>Pengantar Studi Islam, Studi Qur'an , Studi Hadis, Ilmu Kalam, Ilmu Fiqih, Akhlak dan Tasawuf</v>
      </c>
      <c r="OZ28" s="41">
        <f t="shared" si="1"/>
        <v>17</v>
      </c>
      <c r="PA28" s="77">
        <f t="shared" si="2"/>
        <v>6</v>
      </c>
      <c r="PB28" s="77">
        <f t="shared" si="3"/>
        <v>102</v>
      </c>
      <c r="PC28" s="78">
        <f t="shared" si="4"/>
        <v>6.1236889692585894</v>
      </c>
      <c r="PD28" s="79">
        <f t="shared" si="5"/>
        <v>6.1236889692585894</v>
      </c>
    </row>
    <row r="29" spans="2:420" s="42" customFormat="1" ht="87" x14ac:dyDescent="0.35">
      <c r="B29" s="84" t="str">
        <f>'C. CP'!J32</f>
        <v>Sosiologi Antropologi Agama, Peradaban Islam dan Islam Nusantara</v>
      </c>
      <c r="C29" s="82">
        <f t="shared" si="28"/>
        <v>21</v>
      </c>
      <c r="D29" s="38">
        <v>6</v>
      </c>
      <c r="E29" s="37">
        <f t="shared" si="29"/>
        <v>126</v>
      </c>
      <c r="F29" s="37">
        <f t="shared" ref="F29:G29" si="36">F18</f>
        <v>2765</v>
      </c>
      <c r="G29" s="37">
        <f t="shared" si="36"/>
        <v>166</v>
      </c>
      <c r="H29" s="39">
        <f t="shared" si="31"/>
        <v>7.5645569620253168</v>
      </c>
      <c r="I29" s="40">
        <f t="shared" si="32"/>
        <v>7.5645569620253168</v>
      </c>
      <c r="J29" s="61"/>
      <c r="K29" s="45">
        <v>6</v>
      </c>
      <c r="L29" s="86" t="str">
        <f>'C. CP'!I32</f>
        <v>P.6</v>
      </c>
      <c r="M29" s="87" t="str">
        <f>'C. CP'!H32</f>
        <v>Menguasai pengetahuan dan langkah-langkah integrasi keilmuan (agama dan sains) sebagai paradigma keilmuan;</v>
      </c>
      <c r="N29" s="36"/>
      <c r="O29" s="34"/>
      <c r="P29" s="34"/>
      <c r="Q29" s="34"/>
      <c r="R29" s="34"/>
      <c r="S29" s="34"/>
      <c r="T29" s="34"/>
      <c r="U29" s="34"/>
      <c r="V29" s="34"/>
      <c r="W29" s="34"/>
      <c r="X29" s="34"/>
      <c r="Y29" s="34"/>
      <c r="Z29" s="34"/>
      <c r="AA29" s="34"/>
      <c r="AB29" s="34"/>
      <c r="AC29" s="34"/>
      <c r="AD29" s="34"/>
      <c r="AE29" s="34"/>
      <c r="AF29" s="34"/>
      <c r="AG29" s="34"/>
      <c r="AH29" s="34"/>
      <c r="AI29" s="197"/>
      <c r="AJ29" s="216"/>
      <c r="AK29" s="216"/>
      <c r="AL29" s="216"/>
      <c r="AM29" s="216"/>
      <c r="AN29" s="216"/>
      <c r="AO29" s="216"/>
      <c r="AP29" s="216"/>
      <c r="AQ29" s="216"/>
      <c r="AR29" s="216"/>
      <c r="AS29" s="216"/>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57"/>
      <c r="BR29" s="57"/>
      <c r="BS29" s="57"/>
      <c r="BT29" s="57"/>
      <c r="BU29" s="57"/>
      <c r="BV29" s="57"/>
      <c r="BW29" s="57"/>
      <c r="BX29" s="572" t="s">
        <v>209</v>
      </c>
      <c r="BY29" s="572" t="s">
        <v>209</v>
      </c>
      <c r="BZ29" s="572" t="s">
        <v>209</v>
      </c>
      <c r="CA29" s="572" t="s">
        <v>209</v>
      </c>
      <c r="CB29" s="572" t="s">
        <v>209</v>
      </c>
      <c r="CC29" s="572" t="s">
        <v>209</v>
      </c>
      <c r="CD29" s="572" t="s">
        <v>209</v>
      </c>
      <c r="CE29" s="572" t="s">
        <v>209</v>
      </c>
      <c r="CF29" s="572" t="s">
        <v>209</v>
      </c>
      <c r="CG29" s="572" t="s">
        <v>209</v>
      </c>
      <c r="CH29" s="572" t="s">
        <v>209</v>
      </c>
      <c r="CI29" s="572" t="s">
        <v>209</v>
      </c>
      <c r="CJ29" s="572" t="s">
        <v>209</v>
      </c>
      <c r="CK29" s="572" t="s">
        <v>209</v>
      </c>
      <c r="CL29" s="572" t="s">
        <v>209</v>
      </c>
      <c r="CM29" s="572" t="s">
        <v>209</v>
      </c>
      <c r="CN29" s="572" t="s">
        <v>209</v>
      </c>
      <c r="CO29" s="572" t="s">
        <v>209</v>
      </c>
      <c r="CP29" s="572" t="s">
        <v>209</v>
      </c>
      <c r="CQ29" s="572" t="s">
        <v>209</v>
      </c>
      <c r="CR29" s="572" t="s">
        <v>209</v>
      </c>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c r="IW29" s="35"/>
      <c r="IX29" s="35"/>
      <c r="IY29" s="35"/>
      <c r="IZ29" s="35"/>
      <c r="JA29" s="35"/>
      <c r="JB29" s="35"/>
      <c r="JC29" s="35"/>
      <c r="JD29" s="35"/>
      <c r="JE29" s="35"/>
      <c r="JF29" s="35"/>
      <c r="JG29" s="35"/>
      <c r="JH29" s="35"/>
      <c r="JI29" s="35"/>
      <c r="JJ29" s="35"/>
      <c r="JK29" s="35"/>
      <c r="JL29" s="35"/>
      <c r="JM29" s="35"/>
      <c r="JN29" s="35"/>
      <c r="JO29" s="35"/>
      <c r="JP29" s="35"/>
      <c r="JQ29" s="35"/>
      <c r="JR29" s="35"/>
      <c r="JS29" s="35"/>
      <c r="JT29" s="35"/>
      <c r="JU29" s="35"/>
      <c r="JV29" s="35"/>
      <c r="JW29" s="35"/>
      <c r="JX29" s="35"/>
      <c r="JY29" s="35"/>
      <c r="JZ29" s="35"/>
      <c r="KA29" s="35"/>
      <c r="KB29" s="35"/>
      <c r="KC29" s="35"/>
      <c r="KD29" s="35"/>
      <c r="KE29" s="35"/>
      <c r="KF29" s="35"/>
      <c r="KG29" s="35"/>
      <c r="KH29" s="35"/>
      <c r="KI29" s="35"/>
      <c r="KJ29" s="35"/>
      <c r="KK29" s="35"/>
      <c r="KL29" s="35"/>
      <c r="KM29" s="35"/>
      <c r="KN29" s="35"/>
      <c r="KO29" s="35"/>
      <c r="KP29" s="35"/>
      <c r="KQ29" s="35"/>
      <c r="KR29" s="35"/>
      <c r="KS29" s="35"/>
      <c r="KT29" s="35"/>
      <c r="KU29" s="35"/>
      <c r="KV29" s="35"/>
      <c r="KW29" s="35"/>
      <c r="KX29" s="35"/>
      <c r="KY29" s="35"/>
      <c r="KZ29" s="35"/>
      <c r="LA29" s="35"/>
      <c r="LB29" s="35"/>
      <c r="LC29" s="35"/>
      <c r="LD29" s="35"/>
      <c r="LE29" s="35"/>
      <c r="LF29" s="35"/>
      <c r="LG29" s="35"/>
      <c r="LH29" s="35"/>
      <c r="LI29" s="35"/>
      <c r="LJ29" s="35"/>
      <c r="LK29" s="35"/>
      <c r="LL29" s="35"/>
      <c r="LM29" s="35"/>
      <c r="LN29" s="35"/>
      <c r="LO29" s="35"/>
      <c r="LP29" s="35"/>
      <c r="LQ29" s="35"/>
      <c r="LR29" s="35"/>
      <c r="LS29" s="35"/>
      <c r="LT29" s="35"/>
      <c r="LU29" s="35"/>
      <c r="LV29" s="35"/>
      <c r="LW29" s="35"/>
      <c r="LX29" s="35"/>
      <c r="LY29" s="35"/>
      <c r="LZ29" s="35"/>
      <c r="MA29" s="35"/>
      <c r="MB29" s="35"/>
      <c r="MC29" s="35"/>
      <c r="MD29" s="35"/>
      <c r="ME29" s="35"/>
      <c r="MF29" s="35"/>
      <c r="MG29" s="35"/>
      <c r="MH29" s="35"/>
      <c r="MI29" s="35"/>
      <c r="MJ29" s="35"/>
      <c r="MK29" s="35"/>
      <c r="ML29" s="35"/>
      <c r="MM29" s="35"/>
      <c r="MN29" s="35"/>
      <c r="MO29" s="35"/>
      <c r="MP29" s="35"/>
      <c r="MQ29" s="35"/>
      <c r="MR29" s="35"/>
      <c r="MS29" s="35"/>
      <c r="MT29" s="35"/>
      <c r="MU29" s="35"/>
      <c r="MV29" s="35"/>
      <c r="MW29" s="35"/>
      <c r="MX29" s="35"/>
      <c r="MY29" s="35"/>
      <c r="MZ29" s="35"/>
      <c r="NA29" s="35"/>
      <c r="NB29" s="35"/>
      <c r="NC29" s="35"/>
      <c r="ND29" s="35"/>
      <c r="NE29" s="35"/>
      <c r="NF29" s="35"/>
      <c r="NG29" s="35"/>
      <c r="NH29" s="35"/>
      <c r="NI29" s="35"/>
      <c r="NJ29" s="35"/>
      <c r="NK29" s="35"/>
      <c r="NL29" s="35"/>
      <c r="NM29" s="35"/>
      <c r="NN29" s="35"/>
      <c r="NO29" s="35"/>
      <c r="NP29" s="35"/>
      <c r="NQ29" s="35"/>
      <c r="NR29" s="35"/>
      <c r="NS29" s="35"/>
      <c r="NT29" s="35"/>
      <c r="NU29" s="35"/>
      <c r="NV29" s="35"/>
      <c r="NW29" s="35"/>
      <c r="NX29" s="35"/>
      <c r="NY29" s="35"/>
      <c r="NZ29" s="35"/>
      <c r="OA29" s="35"/>
      <c r="OB29" s="35"/>
      <c r="OC29" s="35"/>
      <c r="OD29" s="35"/>
      <c r="OE29" s="35"/>
      <c r="OF29" s="35"/>
      <c r="OG29" s="35"/>
      <c r="OH29" s="35"/>
      <c r="OI29" s="35"/>
      <c r="OJ29" s="35"/>
      <c r="OK29" s="35"/>
      <c r="OL29" s="35"/>
      <c r="OM29" s="35"/>
      <c r="ON29" s="35"/>
      <c r="OO29" s="35"/>
      <c r="OP29" s="35"/>
      <c r="OQ29" s="35"/>
      <c r="OR29" s="35"/>
      <c r="OS29" s="35"/>
      <c r="OT29" s="35"/>
      <c r="OU29" s="35"/>
      <c r="OV29" s="35"/>
      <c r="OW29" s="35"/>
      <c r="OX29" s="35"/>
      <c r="OY29" s="76" t="str">
        <f t="shared" si="0"/>
        <v>Sosiologi Antropologi Agama, Peradaban Islam dan Islam Nusantara</v>
      </c>
      <c r="OZ29" s="41">
        <f t="shared" si="1"/>
        <v>21</v>
      </c>
      <c r="PA29" s="77">
        <f t="shared" si="2"/>
        <v>6</v>
      </c>
      <c r="PB29" s="77">
        <f t="shared" si="3"/>
        <v>126</v>
      </c>
      <c r="PC29" s="78">
        <f t="shared" si="4"/>
        <v>7.5645569620253168</v>
      </c>
      <c r="PD29" s="79">
        <f t="shared" si="5"/>
        <v>7.5645569620253168</v>
      </c>
    </row>
    <row r="30" spans="2:420" s="42" customFormat="1" ht="101.5" x14ac:dyDescent="0.35">
      <c r="B30" s="84" t="str">
        <f>'C. CP'!J33</f>
        <v xml:space="preserve">Enterpreneurship, </v>
      </c>
      <c r="C30" s="82">
        <f t="shared" si="28"/>
        <v>5</v>
      </c>
      <c r="D30" s="38">
        <v>6</v>
      </c>
      <c r="E30" s="37">
        <f t="shared" si="29"/>
        <v>30</v>
      </c>
      <c r="F30" s="37">
        <f t="shared" ref="F30:G30" si="37">F19</f>
        <v>2765</v>
      </c>
      <c r="G30" s="37">
        <f t="shared" si="37"/>
        <v>166</v>
      </c>
      <c r="H30" s="39">
        <f t="shared" si="31"/>
        <v>1.8010849909584088</v>
      </c>
      <c r="I30" s="40">
        <f t="shared" si="32"/>
        <v>1.8010849909584088</v>
      </c>
      <c r="J30" s="61"/>
      <c r="K30" s="45">
        <v>7</v>
      </c>
      <c r="L30" s="86" t="str">
        <f>'C. CP'!I33</f>
        <v>P.7</v>
      </c>
      <c r="M30" s="87" t="str">
        <f>'C. CP'!H33</f>
        <v>Menguasai langkah-langkah mengidentifikasi ragam upaya wirausaha yang bercirikan inovasi  dan kemandirian  yang berlandaskan etika  Islam, keilmuan,  profesional,  lokal, nasional dan global.</v>
      </c>
      <c r="N30" s="36"/>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91"/>
      <c r="BR30" s="91"/>
      <c r="BS30" s="91"/>
      <c r="BT30" s="91"/>
      <c r="BU30" s="91"/>
      <c r="BV30" s="91"/>
      <c r="BW30" s="91"/>
      <c r="BX30" s="91"/>
      <c r="BY30" s="91"/>
      <c r="BZ30" s="91"/>
      <c r="CA30" s="91"/>
      <c r="CB30" s="91"/>
      <c r="CC30" s="91"/>
      <c r="CD30" s="91"/>
      <c r="CE30" s="91"/>
      <c r="CF30" s="91"/>
      <c r="CG30" s="34"/>
      <c r="CH30" s="34"/>
      <c r="CI30" s="34"/>
      <c r="CJ30" s="34"/>
      <c r="CK30" s="34"/>
      <c r="CL30" s="34"/>
      <c r="CM30" s="34"/>
      <c r="CN30" s="34"/>
      <c r="CO30" s="34"/>
      <c r="CP30" s="34"/>
      <c r="CQ30" s="34"/>
      <c r="CR30" s="34"/>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216"/>
      <c r="GQ30" s="216"/>
      <c r="GR30" s="216"/>
      <c r="GS30" s="216"/>
      <c r="GT30" s="216"/>
      <c r="GU30" s="216"/>
      <c r="GV30" s="216"/>
      <c r="GW30" s="216"/>
      <c r="GX30" s="216"/>
      <c r="GY30" s="216"/>
      <c r="GZ30" s="216"/>
      <c r="HA30" s="216"/>
      <c r="HB30" s="216"/>
      <c r="HC30" s="216"/>
      <c r="HD30" s="216"/>
      <c r="HE30" s="216"/>
      <c r="HF30" s="216"/>
      <c r="HG30" s="216"/>
      <c r="HH30" s="216"/>
      <c r="HI30" s="216"/>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567"/>
      <c r="MN30" s="567"/>
      <c r="MO30" s="571"/>
      <c r="MP30" s="571"/>
      <c r="MQ30" s="571"/>
      <c r="MR30" s="35"/>
      <c r="MS30" s="35"/>
      <c r="MT30" s="35"/>
      <c r="MU30" s="35"/>
      <c r="MV30" s="572" t="s">
        <v>209</v>
      </c>
      <c r="MW30" s="572" t="s">
        <v>209</v>
      </c>
      <c r="MX30" s="572" t="s">
        <v>209</v>
      </c>
      <c r="MY30" s="572" t="s">
        <v>209</v>
      </c>
      <c r="MZ30" s="572" t="s">
        <v>209</v>
      </c>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76" t="str">
        <f t="shared" si="0"/>
        <v xml:space="preserve">Enterpreneurship, </v>
      </c>
      <c r="OZ30" s="41">
        <f t="shared" si="1"/>
        <v>5</v>
      </c>
      <c r="PA30" s="77">
        <f t="shared" si="2"/>
        <v>6</v>
      </c>
      <c r="PB30" s="77">
        <f t="shared" si="3"/>
        <v>30</v>
      </c>
      <c r="PC30" s="78">
        <f t="shared" si="4"/>
        <v>1.8010849909584088</v>
      </c>
      <c r="PD30" s="79">
        <f t="shared" si="5"/>
        <v>1.8010849909584088</v>
      </c>
    </row>
    <row r="31" spans="2:420" s="42" customFormat="1" ht="58" x14ac:dyDescent="0.35">
      <c r="B31" s="218" t="str">
        <f>'C. CP'!J34</f>
        <v>Kajian Timur Tengah</v>
      </c>
      <c r="C31" s="82">
        <f t="shared" si="28"/>
        <v>8</v>
      </c>
      <c r="D31" s="38">
        <v>6</v>
      </c>
      <c r="E31" s="37">
        <f t="shared" si="29"/>
        <v>48</v>
      </c>
      <c r="F31" s="37">
        <f t="shared" ref="F31:G31" si="38">F20</f>
        <v>2765</v>
      </c>
      <c r="G31" s="37">
        <f t="shared" si="38"/>
        <v>166</v>
      </c>
      <c r="H31" s="39">
        <f t="shared" si="31"/>
        <v>2.8817359855334539</v>
      </c>
      <c r="I31" s="40">
        <f t="shared" si="32"/>
        <v>2.8817359855334539</v>
      </c>
      <c r="J31" s="61"/>
      <c r="K31" s="45">
        <v>8</v>
      </c>
      <c r="L31" s="86" t="str">
        <f>'C. CP'!I34</f>
        <v>P.8</v>
      </c>
      <c r="M31" s="87" t="str">
        <f>'C. CP'!H34</f>
        <v>Menguasai teori-teori kebudayaan terkait dengan kebudayaan Arab dan kebudayaan Indonesia.</v>
      </c>
      <c r="N31" s="36"/>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c r="IW31" s="35"/>
      <c r="IX31" s="35"/>
      <c r="IY31" s="35"/>
      <c r="IZ31" s="35"/>
      <c r="JA31" s="35"/>
      <c r="JB31" s="35"/>
      <c r="JC31" s="35"/>
      <c r="JD31" s="35"/>
      <c r="JE31" s="35"/>
      <c r="JF31" s="35"/>
      <c r="JG31" s="35"/>
      <c r="JH31" s="35"/>
      <c r="JI31" s="35"/>
      <c r="JJ31" s="35"/>
      <c r="JK31" s="35"/>
      <c r="JL31" s="35"/>
      <c r="JM31" s="35"/>
      <c r="JN31" s="35"/>
      <c r="JO31" s="35"/>
      <c r="JP31" s="35"/>
      <c r="JQ31" s="35"/>
      <c r="JR31" s="35"/>
      <c r="JS31" s="35"/>
      <c r="JT31" s="35"/>
      <c r="JU31" s="35"/>
      <c r="JV31" s="35"/>
      <c r="JW31" s="35"/>
      <c r="JX31" s="35"/>
      <c r="JY31" s="35"/>
      <c r="JZ31" s="35"/>
      <c r="KA31" s="35"/>
      <c r="KB31" s="35"/>
      <c r="KC31" s="35"/>
      <c r="KD31" s="35"/>
      <c r="KE31" s="35"/>
      <c r="KF31" s="35"/>
      <c r="KG31" s="35"/>
      <c r="KH31" s="35"/>
      <c r="KI31" s="35"/>
      <c r="KJ31" s="35"/>
      <c r="KK31" s="35"/>
      <c r="KL31" s="35"/>
      <c r="KM31" s="35"/>
      <c r="KN31" s="35"/>
      <c r="KO31" s="35"/>
      <c r="KP31" s="35"/>
      <c r="KQ31" s="35"/>
      <c r="KR31" s="35"/>
      <c r="KS31" s="35"/>
      <c r="KT31" s="35"/>
      <c r="KU31" s="35"/>
      <c r="KV31" s="35"/>
      <c r="KW31" s="35"/>
      <c r="KX31" s="35"/>
      <c r="KY31" s="35"/>
      <c r="KZ31" s="35"/>
      <c r="LA31" s="35"/>
      <c r="LB31" s="35"/>
      <c r="LC31" s="35"/>
      <c r="LD31" s="35"/>
      <c r="LE31" s="35"/>
      <c r="LF31" s="35"/>
      <c r="LG31" s="35"/>
      <c r="LH31" s="35"/>
      <c r="LI31" s="35"/>
      <c r="LJ31" s="35"/>
      <c r="LK31" s="567"/>
      <c r="LL31" s="567"/>
      <c r="LM31" s="567"/>
      <c r="LN31" s="567"/>
      <c r="LO31" s="567"/>
      <c r="LP31" s="567"/>
      <c r="LQ31" s="567"/>
      <c r="LR31" s="567"/>
      <c r="LS31" s="567"/>
      <c r="LT31" s="567"/>
      <c r="LU31" s="567"/>
      <c r="LV31" s="567"/>
      <c r="LW31" s="567"/>
      <c r="LX31" s="567"/>
      <c r="LY31" s="567"/>
      <c r="LZ31" s="567"/>
      <c r="MA31" s="35"/>
      <c r="MB31" s="35"/>
      <c r="MC31" s="35"/>
      <c r="MD31" s="35"/>
      <c r="ME31" s="572" t="s">
        <v>209</v>
      </c>
      <c r="MF31" s="572" t="s">
        <v>209</v>
      </c>
      <c r="MG31" s="572" t="s">
        <v>209</v>
      </c>
      <c r="MH31" s="572" t="s">
        <v>209</v>
      </c>
      <c r="MI31" s="572" t="s">
        <v>209</v>
      </c>
      <c r="MJ31" s="572" t="s">
        <v>209</v>
      </c>
      <c r="MK31" s="572" t="s">
        <v>209</v>
      </c>
      <c r="ML31" s="572" t="s">
        <v>209</v>
      </c>
      <c r="MM31" s="35"/>
      <c r="MN31" s="35"/>
      <c r="MO31" s="35"/>
      <c r="MP31" s="35"/>
      <c r="MQ31" s="35"/>
      <c r="MR31" s="35"/>
      <c r="MS31" s="35"/>
      <c r="MT31" s="35"/>
      <c r="MU31" s="35"/>
      <c r="MV31" s="35"/>
      <c r="MW31" s="35"/>
      <c r="MX31" s="35"/>
      <c r="MY31" s="35"/>
      <c r="MZ31" s="35"/>
      <c r="NA31" s="35"/>
      <c r="NB31" s="35"/>
      <c r="NC31" s="35"/>
      <c r="ND31" s="35"/>
      <c r="NE31" s="35"/>
      <c r="NF31" s="35"/>
      <c r="NG31" s="35"/>
      <c r="NH31" s="35"/>
      <c r="NI31" s="35"/>
      <c r="NJ31" s="35"/>
      <c r="NK31" s="35"/>
      <c r="NL31" s="35"/>
      <c r="NM31" s="35"/>
      <c r="NN31" s="35"/>
      <c r="NO31" s="35"/>
      <c r="NP31" s="35"/>
      <c r="NQ31" s="35"/>
      <c r="NR31" s="35"/>
      <c r="NS31" s="35"/>
      <c r="NT31" s="35"/>
      <c r="NU31" s="35"/>
      <c r="NV31" s="35"/>
      <c r="NW31" s="35"/>
      <c r="NX31" s="35"/>
      <c r="NY31" s="35"/>
      <c r="NZ31" s="35"/>
      <c r="OA31" s="35"/>
      <c r="OB31" s="35"/>
      <c r="OC31" s="35"/>
      <c r="OD31" s="35"/>
      <c r="OE31" s="35"/>
      <c r="OF31" s="35"/>
      <c r="OG31" s="35"/>
      <c r="OH31" s="35"/>
      <c r="OI31" s="35"/>
      <c r="OJ31" s="35"/>
      <c r="OK31" s="35"/>
      <c r="OL31" s="35"/>
      <c r="OM31" s="35"/>
      <c r="ON31" s="35"/>
      <c r="OO31" s="35"/>
      <c r="OP31" s="35"/>
      <c r="OQ31" s="35"/>
      <c r="OR31" s="35"/>
      <c r="OS31" s="35"/>
      <c r="OT31" s="35"/>
      <c r="OU31" s="35"/>
      <c r="OV31" s="35"/>
      <c r="OW31" s="35"/>
      <c r="OX31" s="35"/>
      <c r="OY31" s="76" t="str">
        <f t="shared" si="0"/>
        <v>Kajian Timur Tengah</v>
      </c>
      <c r="OZ31" s="41">
        <f t="shared" si="1"/>
        <v>8</v>
      </c>
      <c r="PA31" s="77">
        <f t="shared" si="2"/>
        <v>6</v>
      </c>
      <c r="PB31" s="77">
        <f t="shared" si="3"/>
        <v>48</v>
      </c>
      <c r="PC31" s="78">
        <f t="shared" si="4"/>
        <v>2.8817359855334539</v>
      </c>
      <c r="PD31" s="79">
        <f t="shared" si="5"/>
        <v>2.8817359855334539</v>
      </c>
    </row>
    <row r="32" spans="2:420" s="42" customFormat="1" ht="130.5" x14ac:dyDescent="0.35">
      <c r="B32" s="84" t="str">
        <f>'C. CP'!J35</f>
        <v xml:space="preserve">Maharah Istima', Maharah Kalam, Dirasah Masrahiyyah, Qawaid al Khath wa al Imla', Maharah Kitabah, Maharah Qira'ah, </v>
      </c>
      <c r="C32" s="82">
        <f t="shared" si="28"/>
        <v>48</v>
      </c>
      <c r="D32" s="38">
        <v>6</v>
      </c>
      <c r="E32" s="37">
        <f t="shared" si="29"/>
        <v>288</v>
      </c>
      <c r="F32" s="37">
        <f t="shared" ref="F32:G32" si="39">F21</f>
        <v>2765</v>
      </c>
      <c r="G32" s="37">
        <f t="shared" si="39"/>
        <v>166</v>
      </c>
      <c r="H32" s="39">
        <f t="shared" si="31"/>
        <v>17.290415913200722</v>
      </c>
      <c r="I32" s="40">
        <f t="shared" si="32"/>
        <v>17.290415913200722</v>
      </c>
      <c r="J32" s="61"/>
      <c r="K32" s="45">
        <v>9</v>
      </c>
      <c r="L32" s="86" t="str">
        <f>'C. CP'!I35</f>
        <v>P.9</v>
      </c>
      <c r="M32" s="87" t="str">
        <f>'C. CP'!H35</f>
        <v>Menguasai empat keterampilan bahasa Arab, istima', kalam, qira'ah dan kitabah.</v>
      </c>
      <c r="N32" s="36"/>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572" t="s">
        <v>209</v>
      </c>
      <c r="DS32" s="572" t="s">
        <v>209</v>
      </c>
      <c r="DT32" s="572" t="s">
        <v>209</v>
      </c>
      <c r="DU32" s="572" t="s">
        <v>209</v>
      </c>
      <c r="DV32" s="572" t="s">
        <v>209</v>
      </c>
      <c r="DW32" s="572" t="s">
        <v>209</v>
      </c>
      <c r="DX32" s="572" t="s">
        <v>209</v>
      </c>
      <c r="DY32" s="572" t="s">
        <v>209</v>
      </c>
      <c r="DZ32" s="572" t="s">
        <v>209</v>
      </c>
      <c r="EA32" s="572" t="s">
        <v>209</v>
      </c>
      <c r="EB32" s="572" t="s">
        <v>209</v>
      </c>
      <c r="EC32" s="572" t="s">
        <v>209</v>
      </c>
      <c r="ED32" s="572" t="s">
        <v>209</v>
      </c>
      <c r="EE32" s="572" t="s">
        <v>209</v>
      </c>
      <c r="EF32" s="572" t="s">
        <v>209</v>
      </c>
      <c r="EG32" s="572" t="s">
        <v>209</v>
      </c>
      <c r="EH32" s="572" t="s">
        <v>209</v>
      </c>
      <c r="EI32" s="572" t="s">
        <v>209</v>
      </c>
      <c r="EJ32" s="572" t="s">
        <v>209</v>
      </c>
      <c r="EK32" s="572" t="s">
        <v>209</v>
      </c>
      <c r="EL32" s="572" t="s">
        <v>209</v>
      </c>
      <c r="EM32" s="572" t="s">
        <v>209</v>
      </c>
      <c r="EN32" s="572" t="s">
        <v>209</v>
      </c>
      <c r="EO32" s="572" t="s">
        <v>209</v>
      </c>
      <c r="EP32" s="572" t="s">
        <v>209</v>
      </c>
      <c r="EQ32" s="572" t="s">
        <v>209</v>
      </c>
      <c r="ER32" s="572" t="s">
        <v>209</v>
      </c>
      <c r="ES32" s="572" t="s">
        <v>209</v>
      </c>
      <c r="ET32" s="572" t="s">
        <v>209</v>
      </c>
      <c r="EU32" s="572" t="s">
        <v>209</v>
      </c>
      <c r="EV32" s="572" t="s">
        <v>209</v>
      </c>
      <c r="EW32" s="572" t="s">
        <v>209</v>
      </c>
      <c r="EX32" s="572" t="s">
        <v>209</v>
      </c>
      <c r="EY32" s="572" t="s">
        <v>209</v>
      </c>
      <c r="EZ32" s="572" t="s">
        <v>209</v>
      </c>
      <c r="FA32" s="572" t="s">
        <v>209</v>
      </c>
      <c r="FB32" s="572" t="s">
        <v>209</v>
      </c>
      <c r="FC32" s="572" t="s">
        <v>209</v>
      </c>
      <c r="FD32" s="572" t="s">
        <v>209</v>
      </c>
      <c r="FE32" s="572" t="s">
        <v>209</v>
      </c>
      <c r="FF32" s="572" t="s">
        <v>209</v>
      </c>
      <c r="FG32" s="572" t="s">
        <v>209</v>
      </c>
      <c r="FH32" s="572" t="s">
        <v>209</v>
      </c>
      <c r="FI32" s="572" t="s">
        <v>209</v>
      </c>
      <c r="FJ32" s="572" t="s">
        <v>209</v>
      </c>
      <c r="FK32" s="572" t="s">
        <v>209</v>
      </c>
      <c r="FL32" s="572" t="s">
        <v>209</v>
      </c>
      <c r="FM32" s="572" t="s">
        <v>209</v>
      </c>
      <c r="FN32" s="572"/>
      <c r="FO32" s="572"/>
      <c r="FP32" s="567"/>
      <c r="FQ32" s="567"/>
      <c r="FR32" s="567"/>
      <c r="FS32" s="567"/>
      <c r="FT32" s="567"/>
      <c r="FU32" s="567"/>
      <c r="FV32" s="567"/>
      <c r="FW32" s="567"/>
      <c r="FX32" s="567"/>
      <c r="FY32" s="567"/>
      <c r="FZ32" s="567"/>
      <c r="GA32" s="567"/>
      <c r="GB32" s="567"/>
      <c r="GC32" s="567"/>
      <c r="GD32" s="567"/>
      <c r="GE32" s="567"/>
      <c r="GF32" s="567"/>
      <c r="GG32" s="567"/>
      <c r="GH32" s="567"/>
      <c r="GI32" s="567"/>
      <c r="GJ32" s="567"/>
      <c r="GK32" s="567"/>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c r="IW32" s="35"/>
      <c r="IX32" s="35"/>
      <c r="IY32" s="35"/>
      <c r="IZ32" s="35"/>
      <c r="JA32" s="35"/>
      <c r="JB32" s="35"/>
      <c r="JC32" s="35"/>
      <c r="JD32" s="35"/>
      <c r="JE32" s="35"/>
      <c r="JF32" s="35"/>
      <c r="JG32" s="35"/>
      <c r="JH32" s="35"/>
      <c r="JI32" s="35"/>
      <c r="JJ32" s="35"/>
      <c r="JK32" s="35"/>
      <c r="JL32" s="35"/>
      <c r="JM32" s="35"/>
      <c r="JN32" s="35"/>
      <c r="JO32" s="35"/>
      <c r="JP32" s="35"/>
      <c r="JQ32" s="35"/>
      <c r="JR32" s="35"/>
      <c r="JS32" s="35"/>
      <c r="JT32" s="35"/>
      <c r="JU32" s="35"/>
      <c r="JV32" s="35"/>
      <c r="JW32" s="35"/>
      <c r="JX32" s="35"/>
      <c r="JY32" s="35"/>
      <c r="JZ32" s="35"/>
      <c r="KA32" s="35"/>
      <c r="KB32" s="35"/>
      <c r="KC32" s="35"/>
      <c r="KD32" s="35"/>
      <c r="KE32" s="35"/>
      <c r="KF32" s="35"/>
      <c r="KG32" s="35"/>
      <c r="KH32" s="35"/>
      <c r="KI32" s="35"/>
      <c r="KJ32" s="35"/>
      <c r="KK32" s="35"/>
      <c r="KL32" s="35"/>
      <c r="KM32" s="35"/>
      <c r="KN32" s="35"/>
      <c r="KO32" s="35"/>
      <c r="KP32" s="35"/>
      <c r="KQ32" s="35"/>
      <c r="KR32" s="35"/>
      <c r="KS32" s="35"/>
      <c r="KT32" s="35"/>
      <c r="KU32" s="35"/>
      <c r="KV32" s="35"/>
      <c r="KW32" s="35"/>
      <c r="KX32" s="35"/>
      <c r="KY32" s="35"/>
      <c r="KZ32" s="35"/>
      <c r="LA32" s="35"/>
      <c r="LB32" s="35"/>
      <c r="LC32" s="35"/>
      <c r="LD32" s="35"/>
      <c r="LE32" s="35"/>
      <c r="LF32" s="35"/>
      <c r="LG32" s="35"/>
      <c r="LH32" s="35"/>
      <c r="LI32" s="35"/>
      <c r="LJ32" s="35"/>
      <c r="LK32" s="35"/>
      <c r="LL32" s="35"/>
      <c r="LM32" s="35"/>
      <c r="LN32" s="35"/>
      <c r="LO32" s="35"/>
      <c r="LP32" s="35"/>
      <c r="LQ32" s="35"/>
      <c r="LR32" s="35"/>
      <c r="LS32" s="35"/>
      <c r="LT32" s="35"/>
      <c r="LU32" s="35"/>
      <c r="LV32" s="35"/>
      <c r="LW32" s="35"/>
      <c r="LX32" s="35"/>
      <c r="LY32" s="35"/>
      <c r="LZ32" s="35"/>
      <c r="MA32" s="35"/>
      <c r="MB32" s="35"/>
      <c r="MC32" s="35"/>
      <c r="MD32" s="35"/>
      <c r="ME32" s="35"/>
      <c r="MF32" s="35"/>
      <c r="MG32" s="35"/>
      <c r="MH32" s="35"/>
      <c r="MI32" s="35"/>
      <c r="MJ32" s="35"/>
      <c r="MK32" s="35"/>
      <c r="ML32" s="35"/>
      <c r="MM32" s="35"/>
      <c r="MN32" s="35"/>
      <c r="MO32" s="35"/>
      <c r="MP32" s="35"/>
      <c r="MQ32" s="35"/>
      <c r="MR32" s="35"/>
      <c r="MS32" s="35"/>
      <c r="MT32" s="35"/>
      <c r="MU32" s="35"/>
      <c r="MV32" s="35"/>
      <c r="MW32" s="35"/>
      <c r="MX32" s="35"/>
      <c r="MY32" s="35"/>
      <c r="MZ32" s="35"/>
      <c r="NA32" s="35"/>
      <c r="NB32" s="35"/>
      <c r="NC32" s="35"/>
      <c r="ND32" s="35"/>
      <c r="NE32" s="35"/>
      <c r="NF32" s="35"/>
      <c r="NG32" s="35"/>
      <c r="NH32" s="35"/>
      <c r="NI32" s="35"/>
      <c r="NJ32" s="35"/>
      <c r="NK32" s="35"/>
      <c r="NL32" s="35"/>
      <c r="NM32" s="35"/>
      <c r="NN32" s="35"/>
      <c r="NO32" s="35"/>
      <c r="NP32" s="35"/>
      <c r="NQ32" s="35"/>
      <c r="NR32" s="35"/>
      <c r="NS32" s="35"/>
      <c r="NT32" s="35"/>
      <c r="NU32" s="35"/>
      <c r="NV32" s="35"/>
      <c r="NW32" s="35"/>
      <c r="NX32" s="35"/>
      <c r="NY32" s="35"/>
      <c r="NZ32" s="35"/>
      <c r="OA32" s="35"/>
      <c r="OB32" s="35"/>
      <c r="OC32" s="35"/>
      <c r="OD32" s="35"/>
      <c r="OE32" s="35"/>
      <c r="OF32" s="35"/>
      <c r="OG32" s="35"/>
      <c r="OH32" s="35"/>
      <c r="OI32" s="35"/>
      <c r="OJ32" s="35"/>
      <c r="OK32" s="35"/>
      <c r="OL32" s="35"/>
      <c r="OM32" s="35"/>
      <c r="ON32" s="35"/>
      <c r="OO32" s="35"/>
      <c r="OP32" s="35"/>
      <c r="OQ32" s="35"/>
      <c r="OR32" s="35"/>
      <c r="OS32" s="35"/>
      <c r="OT32" s="35"/>
      <c r="OU32" s="35"/>
      <c r="OV32" s="35"/>
      <c r="OW32" s="35"/>
      <c r="OX32" s="35"/>
      <c r="OY32" s="76" t="str">
        <f t="shared" si="0"/>
        <v xml:space="preserve">Maharah Istima', Maharah Kalam, Dirasah Masrahiyyah, Qawaid al Khath wa al Imla', Maharah Kitabah, Maharah Qira'ah, </v>
      </c>
      <c r="OZ32" s="41">
        <f t="shared" si="1"/>
        <v>48</v>
      </c>
      <c r="PA32" s="77">
        <f t="shared" si="2"/>
        <v>6</v>
      </c>
      <c r="PB32" s="77">
        <f t="shared" si="3"/>
        <v>288</v>
      </c>
      <c r="PC32" s="78">
        <f t="shared" si="4"/>
        <v>17.290415913200722</v>
      </c>
      <c r="PD32" s="79">
        <f t="shared" si="5"/>
        <v>17.290415913200722</v>
      </c>
    </row>
    <row r="33" spans="2:420" s="42" customFormat="1" ht="159.5" x14ac:dyDescent="0.35">
      <c r="B33" s="84" t="str">
        <f>'C. CP'!J36</f>
        <v xml:space="preserve">Ilmu Nahwu, Ilmu Sharaf, Ilmu Lughah al-'Arabi (Linguistik Arab), Fiqh Lughah dan Kajian Naskah (Filologi), Ilmu Ashwat (Fonologi), Ilmu Dilalah wa al-Ma'ajim, </v>
      </c>
      <c r="C33" s="82">
        <f t="shared" si="28"/>
        <v>66</v>
      </c>
      <c r="D33" s="38">
        <v>6</v>
      </c>
      <c r="E33" s="37">
        <f t="shared" si="29"/>
        <v>396</v>
      </c>
      <c r="F33" s="37">
        <f t="shared" ref="F33:G33" si="40">F22</f>
        <v>2765</v>
      </c>
      <c r="G33" s="37">
        <f t="shared" si="40"/>
        <v>166</v>
      </c>
      <c r="H33" s="39">
        <f t="shared" si="31"/>
        <v>23.774321880650994</v>
      </c>
      <c r="I33" s="40">
        <f t="shared" si="32"/>
        <v>23.774321880650994</v>
      </c>
      <c r="J33" s="61"/>
      <c r="K33" s="45">
        <v>10</v>
      </c>
      <c r="L33" s="86" t="str">
        <f>'C. CP'!I36</f>
        <v>P.10</v>
      </c>
      <c r="M33" s="87" t="str">
        <f>'C. CP'!H36</f>
        <v>Menguasai teori-teori kebahasaan terkait dengan bahasa Arab</v>
      </c>
      <c r="N33" s="36"/>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572" t="s">
        <v>209</v>
      </c>
      <c r="GQ33" s="572" t="s">
        <v>209</v>
      </c>
      <c r="GR33" s="572" t="s">
        <v>209</v>
      </c>
      <c r="GS33" s="572" t="s">
        <v>209</v>
      </c>
      <c r="GT33" s="572" t="s">
        <v>209</v>
      </c>
      <c r="GU33" s="572" t="s">
        <v>209</v>
      </c>
      <c r="GV33" s="572" t="s">
        <v>209</v>
      </c>
      <c r="GW33" s="572" t="s">
        <v>209</v>
      </c>
      <c r="GX33" s="572" t="s">
        <v>209</v>
      </c>
      <c r="GY33" s="572" t="s">
        <v>209</v>
      </c>
      <c r="GZ33" s="572" t="s">
        <v>209</v>
      </c>
      <c r="HA33" s="572" t="s">
        <v>209</v>
      </c>
      <c r="HB33" s="572" t="s">
        <v>209</v>
      </c>
      <c r="HC33" s="572" t="s">
        <v>209</v>
      </c>
      <c r="HD33" s="572" t="s">
        <v>209</v>
      </c>
      <c r="HE33" s="572" t="s">
        <v>209</v>
      </c>
      <c r="HF33" s="572" t="s">
        <v>209</v>
      </c>
      <c r="HG33" s="572" t="s">
        <v>209</v>
      </c>
      <c r="HH33" s="572" t="s">
        <v>209</v>
      </c>
      <c r="HI33" s="572" t="s">
        <v>209</v>
      </c>
      <c r="HJ33" s="572" t="s">
        <v>209</v>
      </c>
      <c r="HK33" s="572" t="s">
        <v>209</v>
      </c>
      <c r="HL33" s="572" t="s">
        <v>209</v>
      </c>
      <c r="HM33" s="572" t="s">
        <v>209</v>
      </c>
      <c r="HN33" s="572" t="s">
        <v>209</v>
      </c>
      <c r="HO33" s="572" t="s">
        <v>209</v>
      </c>
      <c r="HP33" s="572" t="s">
        <v>209</v>
      </c>
      <c r="HQ33" s="572" t="s">
        <v>209</v>
      </c>
      <c r="HR33" s="572" t="s">
        <v>209</v>
      </c>
      <c r="HS33" s="572" t="s">
        <v>209</v>
      </c>
      <c r="HT33" s="572" t="s">
        <v>209</v>
      </c>
      <c r="HU33" s="572" t="s">
        <v>209</v>
      </c>
      <c r="HV33" s="572" t="s">
        <v>209</v>
      </c>
      <c r="HW33" s="572" t="s">
        <v>209</v>
      </c>
      <c r="HX33" s="572" t="s">
        <v>209</v>
      </c>
      <c r="HY33" s="572" t="s">
        <v>209</v>
      </c>
      <c r="HZ33" s="572" t="s">
        <v>209</v>
      </c>
      <c r="IA33" s="572" t="s">
        <v>209</v>
      </c>
      <c r="IB33" s="572" t="s">
        <v>209</v>
      </c>
      <c r="IC33" s="572" t="s">
        <v>209</v>
      </c>
      <c r="ID33" s="572" t="s">
        <v>209</v>
      </c>
      <c r="IE33" s="572" t="s">
        <v>209</v>
      </c>
      <c r="IF33" s="572" t="s">
        <v>209</v>
      </c>
      <c r="IG33" s="572" t="s">
        <v>209</v>
      </c>
      <c r="IH33" s="572" t="s">
        <v>209</v>
      </c>
      <c r="II33" s="572" t="s">
        <v>209</v>
      </c>
      <c r="IJ33" s="572" t="s">
        <v>209</v>
      </c>
      <c r="IK33" s="572" t="s">
        <v>209</v>
      </c>
      <c r="IL33" s="572" t="s">
        <v>209</v>
      </c>
      <c r="IM33" s="572" t="s">
        <v>209</v>
      </c>
      <c r="IN33" s="572" t="s">
        <v>209</v>
      </c>
      <c r="IO33" s="572" t="s">
        <v>209</v>
      </c>
      <c r="IP33" s="572" t="s">
        <v>209</v>
      </c>
      <c r="IQ33" s="572" t="s">
        <v>209</v>
      </c>
      <c r="IR33" s="572" t="s">
        <v>209</v>
      </c>
      <c r="IS33" s="572" t="s">
        <v>209</v>
      </c>
      <c r="IT33" s="572" t="s">
        <v>209</v>
      </c>
      <c r="IU33" s="572" t="s">
        <v>209</v>
      </c>
      <c r="IV33" s="572" t="s">
        <v>209</v>
      </c>
      <c r="IW33" s="572" t="s">
        <v>209</v>
      </c>
      <c r="IX33" s="572" t="s">
        <v>209</v>
      </c>
      <c r="IY33" s="572" t="s">
        <v>209</v>
      </c>
      <c r="IZ33" s="572" t="s">
        <v>209</v>
      </c>
      <c r="JA33" s="572" t="s">
        <v>209</v>
      </c>
      <c r="JB33" s="572" t="s">
        <v>209</v>
      </c>
      <c r="JC33" s="572" t="s">
        <v>209</v>
      </c>
      <c r="JD33" s="35"/>
      <c r="JE33" s="35"/>
      <c r="JF33" s="35"/>
      <c r="JG33" s="35"/>
      <c r="JH33" s="35"/>
      <c r="JI33" s="35"/>
      <c r="JJ33" s="35"/>
      <c r="JK33" s="35"/>
      <c r="JL33" s="35"/>
      <c r="JM33" s="35"/>
      <c r="JN33" s="35"/>
      <c r="JO33" s="35"/>
      <c r="JP33" s="35"/>
      <c r="JQ33" s="35"/>
      <c r="JR33" s="35"/>
      <c r="JS33" s="35"/>
      <c r="JT33" s="35"/>
      <c r="JU33" s="35"/>
      <c r="JV33" s="35"/>
      <c r="JW33" s="35"/>
      <c r="JX33" s="35"/>
      <c r="JY33" s="35"/>
      <c r="JZ33" s="35"/>
      <c r="KA33" s="35"/>
      <c r="KB33" s="35"/>
      <c r="KC33" s="35"/>
      <c r="KD33" s="35"/>
      <c r="KE33" s="35"/>
      <c r="KF33" s="35"/>
      <c r="KG33" s="35"/>
      <c r="KH33" s="35"/>
      <c r="KI33" s="35"/>
      <c r="KJ33" s="35"/>
      <c r="KK33" s="35"/>
      <c r="KL33" s="35"/>
      <c r="KM33" s="35"/>
      <c r="KN33" s="35"/>
      <c r="KO33" s="35"/>
      <c r="KP33" s="35"/>
      <c r="KQ33" s="35"/>
      <c r="KR33" s="35"/>
      <c r="KS33" s="35"/>
      <c r="KT33" s="35"/>
      <c r="KU33" s="35"/>
      <c r="KV33" s="35"/>
      <c r="KW33" s="35"/>
      <c r="KX33" s="35"/>
      <c r="KY33" s="35"/>
      <c r="KZ33" s="35"/>
      <c r="LA33" s="35"/>
      <c r="LB33" s="35"/>
      <c r="LC33" s="35"/>
      <c r="LD33" s="35"/>
      <c r="LE33" s="35"/>
      <c r="LF33" s="35"/>
      <c r="LG33" s="35"/>
      <c r="LH33" s="35"/>
      <c r="LI33" s="35"/>
      <c r="LJ33" s="35"/>
      <c r="LK33" s="35"/>
      <c r="LL33" s="35"/>
      <c r="LM33" s="35"/>
      <c r="LN33" s="35"/>
      <c r="LO33" s="35"/>
      <c r="LP33" s="35"/>
      <c r="LQ33" s="35"/>
      <c r="LR33" s="35"/>
      <c r="LS33" s="35"/>
      <c r="LT33" s="35"/>
      <c r="LU33" s="35"/>
      <c r="LV33" s="35"/>
      <c r="LW33" s="35"/>
      <c r="LX33" s="35"/>
      <c r="LY33" s="35"/>
      <c r="LZ33" s="35"/>
      <c r="MA33" s="35"/>
      <c r="MB33" s="35"/>
      <c r="MC33" s="35"/>
      <c r="MD33" s="35"/>
      <c r="ME33" s="35"/>
      <c r="MF33" s="35"/>
      <c r="MG33" s="35"/>
      <c r="MH33" s="35"/>
      <c r="MI33" s="35"/>
      <c r="MJ33" s="35"/>
      <c r="MK33" s="35"/>
      <c r="ML33" s="35"/>
      <c r="MM33" s="35"/>
      <c r="MN33" s="35"/>
      <c r="MO33" s="35"/>
      <c r="MP33" s="35"/>
      <c r="MQ33" s="35"/>
      <c r="MR33" s="35"/>
      <c r="MS33" s="35"/>
      <c r="MT33" s="35"/>
      <c r="MU33" s="35"/>
      <c r="MV33" s="35"/>
      <c r="MW33" s="35"/>
      <c r="MX33" s="35"/>
      <c r="MY33" s="35"/>
      <c r="MZ33" s="35"/>
      <c r="NA33" s="35"/>
      <c r="NB33" s="35"/>
      <c r="NC33" s="35"/>
      <c r="ND33" s="35"/>
      <c r="NE33" s="35"/>
      <c r="NF33" s="35"/>
      <c r="NG33" s="35"/>
      <c r="NH33" s="35"/>
      <c r="NI33" s="35"/>
      <c r="NJ33" s="35"/>
      <c r="NK33" s="35"/>
      <c r="NL33" s="35"/>
      <c r="NM33" s="35"/>
      <c r="NN33" s="35"/>
      <c r="NO33" s="35"/>
      <c r="NP33" s="35"/>
      <c r="NQ33" s="35"/>
      <c r="NR33" s="35"/>
      <c r="NS33" s="35"/>
      <c r="NT33" s="35"/>
      <c r="NU33" s="35"/>
      <c r="NV33" s="35"/>
      <c r="NW33" s="35"/>
      <c r="NX33" s="35"/>
      <c r="NY33" s="35"/>
      <c r="NZ33" s="35"/>
      <c r="OA33" s="35"/>
      <c r="OB33" s="35"/>
      <c r="OC33" s="35"/>
      <c r="OD33" s="35"/>
      <c r="OE33" s="35"/>
      <c r="OF33" s="35"/>
      <c r="OG33" s="35"/>
      <c r="OH33" s="35"/>
      <c r="OI33" s="35"/>
      <c r="OJ33" s="35"/>
      <c r="OK33" s="35"/>
      <c r="OL33" s="35"/>
      <c r="OM33" s="35"/>
      <c r="ON33" s="35"/>
      <c r="OO33" s="35"/>
      <c r="OP33" s="35"/>
      <c r="OQ33" s="35"/>
      <c r="OR33" s="35"/>
      <c r="OS33" s="35"/>
      <c r="OT33" s="35"/>
      <c r="OU33" s="35"/>
      <c r="OV33" s="35"/>
      <c r="OW33" s="35"/>
      <c r="OX33" s="35"/>
      <c r="OY33" s="76" t="str">
        <f t="shared" si="0"/>
        <v xml:space="preserve">Ilmu Nahwu, Ilmu Sharaf, Ilmu Lughah al-'Arabi (Linguistik Arab), Fiqh Lughah dan Kajian Naskah (Filologi), Ilmu Ashwat (Fonologi), Ilmu Dilalah wa al-Ma'ajim, </v>
      </c>
      <c r="OZ33" s="41">
        <f t="shared" si="1"/>
        <v>66</v>
      </c>
      <c r="PA33" s="77">
        <f t="shared" si="2"/>
        <v>6</v>
      </c>
      <c r="PB33" s="77">
        <f t="shared" si="3"/>
        <v>396</v>
      </c>
      <c r="PC33" s="78">
        <f t="shared" si="4"/>
        <v>23.774321880650994</v>
      </c>
      <c r="PD33" s="79">
        <f t="shared" si="5"/>
        <v>23.774321880650994</v>
      </c>
    </row>
    <row r="34" spans="2:420" s="42" customFormat="1" ht="188.5" x14ac:dyDescent="0.35">
      <c r="B34" s="218" t="str">
        <f>'C. CP'!J37</f>
        <v>Tarikh al-Adab, Nadhariyah al-Adab, Ilmu Balaghah, Ilmu al 'Arudl wa al Qawafi, Sosiologi Sastra, Hermeneutika, Semiotika dan Filsafat Bahasa, Sastra Lisan, Antropogeolinguistik</v>
      </c>
      <c r="C34" s="82">
        <f t="shared" si="28"/>
        <v>75</v>
      </c>
      <c r="D34" s="38">
        <v>6</v>
      </c>
      <c r="E34" s="37">
        <f t="shared" si="29"/>
        <v>450</v>
      </c>
      <c r="F34" s="37">
        <f t="shared" ref="F34:G34" si="41">F23</f>
        <v>2765</v>
      </c>
      <c r="G34" s="37">
        <f t="shared" si="41"/>
        <v>166</v>
      </c>
      <c r="H34" s="39">
        <f t="shared" si="31"/>
        <v>27.016274864376129</v>
      </c>
      <c r="I34" s="40">
        <f t="shared" si="32"/>
        <v>27.016274864376129</v>
      </c>
      <c r="J34" s="61"/>
      <c r="K34" s="45">
        <v>11</v>
      </c>
      <c r="L34" s="86" t="str">
        <f>'C. CP'!I37</f>
        <v>P.11</v>
      </c>
      <c r="M34" s="87" t="str">
        <f>'C. CP'!H37</f>
        <v>Menguasai teori-teori kesastraan yang terkait dengan sastra Arab</v>
      </c>
      <c r="N34" s="36"/>
      <c r="O34" s="34"/>
      <c r="P34" s="34"/>
      <c r="Q34" s="34"/>
      <c r="R34" s="34"/>
      <c r="S34" s="34"/>
      <c r="T34" s="34"/>
      <c r="U34" s="34"/>
      <c r="V34" s="34"/>
      <c r="W34" s="34"/>
      <c r="X34" s="34"/>
      <c r="Y34" s="34"/>
      <c r="Z34" s="34"/>
      <c r="AA34" s="34"/>
      <c r="AB34" s="34"/>
      <c r="AC34" s="34"/>
      <c r="AD34" s="34"/>
      <c r="AE34" s="34"/>
      <c r="AF34" s="34"/>
      <c r="AG34" s="34"/>
      <c r="AH34" s="34"/>
      <c r="AI34" s="216"/>
      <c r="AJ34" s="216"/>
      <c r="AK34" s="216"/>
      <c r="AL34" s="216"/>
      <c r="AM34" s="220"/>
      <c r="AN34" s="220"/>
      <c r="AO34" s="220"/>
      <c r="AP34" s="319"/>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c r="IW34" s="35"/>
      <c r="IX34" s="35"/>
      <c r="IY34" s="35"/>
      <c r="IZ34" s="35"/>
      <c r="JA34" s="35"/>
      <c r="JB34" s="35"/>
      <c r="JC34" s="35"/>
      <c r="JD34" s="572" t="s">
        <v>209</v>
      </c>
      <c r="JE34" s="572" t="s">
        <v>209</v>
      </c>
      <c r="JF34" s="572" t="s">
        <v>209</v>
      </c>
      <c r="JG34" s="572" t="s">
        <v>209</v>
      </c>
      <c r="JH34" s="572" t="s">
        <v>209</v>
      </c>
      <c r="JI34" s="572" t="s">
        <v>209</v>
      </c>
      <c r="JJ34" s="572" t="s">
        <v>209</v>
      </c>
      <c r="JK34" s="572" t="s">
        <v>209</v>
      </c>
      <c r="JL34" s="572" t="s">
        <v>209</v>
      </c>
      <c r="JM34" s="572" t="s">
        <v>209</v>
      </c>
      <c r="JN34" s="572" t="s">
        <v>209</v>
      </c>
      <c r="JO34" s="572" t="s">
        <v>209</v>
      </c>
      <c r="JP34" s="572" t="s">
        <v>209</v>
      </c>
      <c r="JQ34" s="572" t="s">
        <v>209</v>
      </c>
      <c r="JR34" s="572" t="s">
        <v>209</v>
      </c>
      <c r="JS34" s="572" t="s">
        <v>209</v>
      </c>
      <c r="JT34" s="572" t="s">
        <v>209</v>
      </c>
      <c r="JU34" s="572" t="s">
        <v>209</v>
      </c>
      <c r="JV34" s="572" t="s">
        <v>209</v>
      </c>
      <c r="JW34" s="572" t="s">
        <v>209</v>
      </c>
      <c r="JX34" s="572" t="s">
        <v>209</v>
      </c>
      <c r="JY34" s="572" t="s">
        <v>209</v>
      </c>
      <c r="JZ34" s="572" t="s">
        <v>209</v>
      </c>
      <c r="KA34" s="572" t="s">
        <v>209</v>
      </c>
      <c r="KB34" s="572" t="s">
        <v>209</v>
      </c>
      <c r="KC34" s="572" t="s">
        <v>209</v>
      </c>
      <c r="KD34" s="572" t="s">
        <v>209</v>
      </c>
      <c r="KE34" s="572" t="s">
        <v>209</v>
      </c>
      <c r="KF34" s="572" t="s">
        <v>209</v>
      </c>
      <c r="KG34" s="572" t="s">
        <v>209</v>
      </c>
      <c r="KH34" s="572" t="s">
        <v>209</v>
      </c>
      <c r="KI34" s="572" t="s">
        <v>209</v>
      </c>
      <c r="KJ34" s="572" t="s">
        <v>209</v>
      </c>
      <c r="KK34" s="572" t="s">
        <v>209</v>
      </c>
      <c r="KL34" s="572" t="s">
        <v>209</v>
      </c>
      <c r="KM34" s="572" t="s">
        <v>209</v>
      </c>
      <c r="KN34" s="572" t="s">
        <v>209</v>
      </c>
      <c r="KO34" s="572" t="s">
        <v>209</v>
      </c>
      <c r="KP34" s="572" t="s">
        <v>209</v>
      </c>
      <c r="KQ34" s="572" t="s">
        <v>209</v>
      </c>
      <c r="KR34" s="572" t="s">
        <v>209</v>
      </c>
      <c r="KS34" s="572" t="s">
        <v>209</v>
      </c>
      <c r="KT34" s="572" t="s">
        <v>209</v>
      </c>
      <c r="KU34" s="572" t="s">
        <v>209</v>
      </c>
      <c r="KV34" s="572" t="s">
        <v>209</v>
      </c>
      <c r="KW34" s="572" t="s">
        <v>209</v>
      </c>
      <c r="KX34" s="572" t="s">
        <v>209</v>
      </c>
      <c r="KY34" s="572" t="s">
        <v>209</v>
      </c>
      <c r="KZ34" s="572" t="s">
        <v>209</v>
      </c>
      <c r="LA34" s="572" t="s">
        <v>209</v>
      </c>
      <c r="LB34" s="572" t="s">
        <v>209</v>
      </c>
      <c r="LC34" s="572" t="s">
        <v>209</v>
      </c>
      <c r="LD34" s="572" t="s">
        <v>209</v>
      </c>
      <c r="LE34" s="572" t="s">
        <v>209</v>
      </c>
      <c r="LF34" s="572" t="s">
        <v>209</v>
      </c>
      <c r="LG34" s="572" t="s">
        <v>209</v>
      </c>
      <c r="LH34" s="572" t="s">
        <v>209</v>
      </c>
      <c r="LI34" s="572" t="s">
        <v>209</v>
      </c>
      <c r="LJ34" s="572" t="s">
        <v>209</v>
      </c>
      <c r="LK34" s="572" t="s">
        <v>209</v>
      </c>
      <c r="LL34" s="572" t="s">
        <v>209</v>
      </c>
      <c r="LM34" s="572" t="s">
        <v>209</v>
      </c>
      <c r="LN34" s="572" t="s">
        <v>209</v>
      </c>
      <c r="LO34" s="572" t="s">
        <v>209</v>
      </c>
      <c r="LP34" s="572" t="s">
        <v>209</v>
      </c>
      <c r="LQ34" s="572" t="s">
        <v>209</v>
      </c>
      <c r="LR34" s="572" t="s">
        <v>209</v>
      </c>
      <c r="LS34" s="572" t="s">
        <v>209</v>
      </c>
      <c r="LT34" s="572" t="s">
        <v>209</v>
      </c>
      <c r="LU34" s="572" t="s">
        <v>209</v>
      </c>
      <c r="LV34" s="572" t="s">
        <v>209</v>
      </c>
      <c r="LW34" s="572" t="s">
        <v>209</v>
      </c>
      <c r="LX34" s="572" t="s">
        <v>209</v>
      </c>
      <c r="LY34" s="572" t="s">
        <v>209</v>
      </c>
      <c r="LZ34" s="572" t="s">
        <v>209</v>
      </c>
      <c r="MA34" s="35"/>
      <c r="MB34" s="35"/>
      <c r="MC34" s="35"/>
      <c r="MD34" s="35"/>
      <c r="ME34" s="35"/>
      <c r="MF34" s="35"/>
      <c r="MG34" s="35"/>
      <c r="MH34" s="35"/>
      <c r="MI34" s="35"/>
      <c r="MJ34" s="35"/>
      <c r="MK34" s="35"/>
      <c r="ML34" s="35"/>
      <c r="MM34" s="35"/>
      <c r="MN34" s="35"/>
      <c r="MO34" s="35"/>
      <c r="MP34" s="35"/>
      <c r="MQ34" s="35"/>
      <c r="MR34" s="35"/>
      <c r="MS34" s="35"/>
      <c r="MT34" s="35"/>
      <c r="MU34" s="35"/>
      <c r="MV34" s="35"/>
      <c r="MW34" s="35"/>
      <c r="MX34" s="35"/>
      <c r="MY34" s="35"/>
      <c r="MZ34" s="35"/>
      <c r="NA34" s="35"/>
      <c r="NB34" s="35"/>
      <c r="NC34" s="35"/>
      <c r="ND34" s="35"/>
      <c r="NE34" s="35"/>
      <c r="NF34" s="35"/>
      <c r="NG34" s="35"/>
      <c r="NH34" s="35"/>
      <c r="NI34" s="35"/>
      <c r="NJ34" s="35"/>
      <c r="NK34" s="35"/>
      <c r="NL34" s="35"/>
      <c r="NM34" s="35"/>
      <c r="NN34" s="35"/>
      <c r="NO34" s="35"/>
      <c r="NP34" s="35"/>
      <c r="NQ34" s="35"/>
      <c r="NR34" s="35"/>
      <c r="NS34" s="35"/>
      <c r="NT34" s="35"/>
      <c r="NU34" s="35"/>
      <c r="NV34" s="35"/>
      <c r="NW34" s="35"/>
      <c r="NX34" s="35"/>
      <c r="NY34" s="35"/>
      <c r="NZ34" s="35"/>
      <c r="OA34" s="35"/>
      <c r="OB34" s="35"/>
      <c r="OC34" s="35"/>
      <c r="OD34" s="35"/>
      <c r="OE34" s="35"/>
      <c r="OF34" s="35"/>
      <c r="OG34" s="35"/>
      <c r="OH34" s="35"/>
      <c r="OI34" s="35"/>
      <c r="OJ34" s="35"/>
      <c r="OK34" s="35"/>
      <c r="OL34" s="35"/>
      <c r="OM34" s="35"/>
      <c r="ON34" s="35"/>
      <c r="OO34" s="35"/>
      <c r="OP34" s="35"/>
      <c r="OQ34" s="35"/>
      <c r="OR34" s="35"/>
      <c r="OS34" s="35"/>
      <c r="OT34" s="35"/>
      <c r="OU34" s="35"/>
      <c r="OV34" s="35"/>
      <c r="OW34" s="35"/>
      <c r="OX34" s="35"/>
      <c r="OY34" s="76" t="str">
        <f t="shared" si="0"/>
        <v>Tarikh al-Adab, Nadhariyah al-Adab, Ilmu Balaghah, Ilmu al 'Arudl wa al Qawafi, Sosiologi Sastra, Hermeneutika, Semiotika dan Filsafat Bahasa, Sastra Lisan, Antropogeolinguistik</v>
      </c>
      <c r="OZ34" s="41">
        <f t="shared" si="1"/>
        <v>75</v>
      </c>
      <c r="PA34" s="77">
        <f t="shared" si="2"/>
        <v>6</v>
      </c>
      <c r="PB34" s="77">
        <f t="shared" si="3"/>
        <v>450</v>
      </c>
      <c r="PC34" s="78">
        <f t="shared" si="4"/>
        <v>27.016274864376129</v>
      </c>
      <c r="PD34" s="79">
        <f t="shared" si="5"/>
        <v>27.016274864376129</v>
      </c>
    </row>
    <row r="35" spans="2:420" s="42" customFormat="1" ht="43.5" x14ac:dyDescent="0.35">
      <c r="B35" s="84" t="str">
        <f>'C. CP'!J38</f>
        <v>Naqd al Adab, Naqd al Tarjamah</v>
      </c>
      <c r="C35" s="82">
        <f t="shared" si="28"/>
        <v>6</v>
      </c>
      <c r="D35" s="38">
        <v>6</v>
      </c>
      <c r="E35" s="37">
        <f t="shared" si="29"/>
        <v>36</v>
      </c>
      <c r="F35" s="37">
        <f t="shared" ref="F35:G35" si="42">F24</f>
        <v>2765</v>
      </c>
      <c r="G35" s="37">
        <f t="shared" si="42"/>
        <v>166</v>
      </c>
      <c r="H35" s="39">
        <f t="shared" si="31"/>
        <v>2.1613019891500902</v>
      </c>
      <c r="I35" s="40">
        <f t="shared" si="32"/>
        <v>2.1613019891500902</v>
      </c>
      <c r="J35" s="61"/>
      <c r="K35" s="45">
        <v>12</v>
      </c>
      <c r="L35" s="86" t="str">
        <f>'C. CP'!I38</f>
        <v>P.12</v>
      </c>
      <c r="M35" s="87" t="str">
        <f>'C. CP'!H38</f>
        <v>Menguasai teori dan ilmu-ilmu kritik sastra terutama terkait dengan sastra Arab.</v>
      </c>
      <c r="N35" s="36"/>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5"/>
      <c r="CT35" s="35"/>
      <c r="CU35" s="35"/>
      <c r="CV35" s="35"/>
      <c r="CW35" s="35"/>
      <c r="CX35" s="35"/>
      <c r="CY35" s="35"/>
      <c r="CZ35" s="567"/>
      <c r="DA35" s="567"/>
      <c r="DB35" s="567"/>
      <c r="DC35" s="567"/>
      <c r="DD35" s="567"/>
      <c r="DE35" s="567"/>
      <c r="DF35" s="567"/>
      <c r="DG35" s="567"/>
      <c r="DH35" s="567"/>
      <c r="DI35" s="567"/>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572" t="s">
        <v>209</v>
      </c>
      <c r="GM35" s="572" t="s">
        <v>209</v>
      </c>
      <c r="GN35" s="572"/>
      <c r="GO35" s="572"/>
      <c r="GP35" s="572"/>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c r="JV35" s="35"/>
      <c r="JW35" s="35"/>
      <c r="JX35" s="35"/>
      <c r="JY35" s="35"/>
      <c r="JZ35" s="35"/>
      <c r="KA35" s="35"/>
      <c r="KB35" s="35"/>
      <c r="KC35" s="35"/>
      <c r="KD35" s="35"/>
      <c r="KE35" s="35"/>
      <c r="KF35" s="35"/>
      <c r="KG35" s="35"/>
      <c r="KH35" s="35"/>
      <c r="KI35" s="35"/>
      <c r="KJ35" s="35"/>
      <c r="KK35" s="35"/>
      <c r="KL35" s="35"/>
      <c r="KM35" s="35"/>
      <c r="KN35" s="35"/>
      <c r="KO35" s="35"/>
      <c r="KP35" s="35"/>
      <c r="KQ35" s="35"/>
      <c r="KR35" s="35"/>
      <c r="KS35" s="35"/>
      <c r="KT35" s="35"/>
      <c r="KU35" s="35"/>
      <c r="KV35" s="35"/>
      <c r="KW35" s="35"/>
      <c r="KX35" s="35"/>
      <c r="KY35" s="35"/>
      <c r="KZ35" s="35"/>
      <c r="LA35" s="35"/>
      <c r="LB35" s="35"/>
      <c r="LC35" s="35"/>
      <c r="LD35" s="35"/>
      <c r="LE35" s="35"/>
      <c r="LF35" s="35"/>
      <c r="LG35" s="35"/>
      <c r="LH35" s="35"/>
      <c r="LI35" s="35"/>
      <c r="LJ35" s="35"/>
      <c r="LK35" s="35"/>
      <c r="LL35" s="35"/>
      <c r="LM35" s="35"/>
      <c r="LN35" s="35"/>
      <c r="LO35" s="35"/>
      <c r="LP35" s="35"/>
      <c r="LQ35" s="35"/>
      <c r="LR35" s="35"/>
      <c r="LS35" s="35"/>
      <c r="LT35" s="35"/>
      <c r="LU35" s="35"/>
      <c r="LV35" s="35"/>
      <c r="LW35" s="35"/>
      <c r="LX35" s="35"/>
      <c r="LY35" s="35"/>
      <c r="LZ35" s="35"/>
      <c r="MA35" s="572" t="s">
        <v>209</v>
      </c>
      <c r="MB35" s="572" t="s">
        <v>209</v>
      </c>
      <c r="MC35" s="572" t="s">
        <v>209</v>
      </c>
      <c r="MD35" s="572" t="s">
        <v>209</v>
      </c>
      <c r="ME35" s="35"/>
      <c r="MF35" s="35"/>
      <c r="MG35" s="35"/>
      <c r="MH35" s="35"/>
      <c r="MI35" s="35"/>
      <c r="MJ35" s="35"/>
      <c r="MK35" s="35"/>
      <c r="ML35" s="35"/>
      <c r="MM35" s="35"/>
      <c r="MN35" s="35"/>
      <c r="MO35" s="35"/>
      <c r="MP35" s="35"/>
      <c r="MQ35" s="35"/>
      <c r="MR35" s="35"/>
      <c r="MS35" s="35"/>
      <c r="MT35" s="35"/>
      <c r="MU35" s="35"/>
      <c r="MV35" s="35"/>
      <c r="MW35" s="35"/>
      <c r="MX35" s="35"/>
      <c r="MY35" s="35"/>
      <c r="MZ35" s="35"/>
      <c r="NA35" s="35"/>
      <c r="NB35" s="35"/>
      <c r="NC35" s="35"/>
      <c r="ND35" s="35"/>
      <c r="NE35" s="35"/>
      <c r="NF35" s="35"/>
      <c r="NG35" s="35"/>
      <c r="NH35" s="35"/>
      <c r="NI35" s="35"/>
      <c r="NJ35" s="35"/>
      <c r="NK35" s="35"/>
      <c r="NL35" s="35"/>
      <c r="NM35" s="35"/>
      <c r="NN35" s="35"/>
      <c r="NO35" s="35"/>
      <c r="NP35" s="35"/>
      <c r="NQ35" s="35"/>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76" t="str">
        <f t="shared" si="0"/>
        <v>Naqd al Adab, Naqd al Tarjamah</v>
      </c>
      <c r="OZ35" s="41">
        <f t="shared" si="1"/>
        <v>6</v>
      </c>
      <c r="PA35" s="77">
        <f t="shared" si="2"/>
        <v>6</v>
      </c>
      <c r="PB35" s="77">
        <f t="shared" si="3"/>
        <v>36</v>
      </c>
      <c r="PC35" s="78">
        <f t="shared" si="4"/>
        <v>2.1613019891500902</v>
      </c>
      <c r="PD35" s="79">
        <f t="shared" si="5"/>
        <v>2.1613019891500902</v>
      </c>
    </row>
    <row r="36" spans="2:420" s="42" customFormat="1" ht="43.5" x14ac:dyDescent="0.35">
      <c r="B36" s="218" t="str">
        <f>'C. CP'!J39</f>
        <v xml:space="preserve">Metodologi Penelitian Bahasa dan Sastra, </v>
      </c>
      <c r="C36" s="82">
        <f t="shared" si="28"/>
        <v>6</v>
      </c>
      <c r="D36" s="38">
        <v>6</v>
      </c>
      <c r="E36" s="37">
        <f t="shared" si="29"/>
        <v>36</v>
      </c>
      <c r="F36" s="37">
        <f t="shared" ref="F36:G36" si="43">F25</f>
        <v>2765</v>
      </c>
      <c r="G36" s="37">
        <f t="shared" si="43"/>
        <v>166</v>
      </c>
      <c r="H36" s="39">
        <f t="shared" si="31"/>
        <v>2.1613019891500902</v>
      </c>
      <c r="I36" s="40">
        <f t="shared" si="32"/>
        <v>2.1613019891500902</v>
      </c>
      <c r="J36" s="61"/>
      <c r="K36" s="45">
        <v>13</v>
      </c>
      <c r="L36" s="86" t="str">
        <f>'C. CP'!I39</f>
        <v>P.13</v>
      </c>
      <c r="M36" s="87" t="str">
        <f>'C. CP'!H39</f>
        <v>Menguasai teori dan metodologi penelitian bahasa dan sastra Arab.</v>
      </c>
      <c r="N36" s="36"/>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5"/>
      <c r="CT36" s="35"/>
      <c r="CU36" s="35"/>
      <c r="CV36" s="35"/>
      <c r="CW36" s="35"/>
      <c r="CX36" s="35"/>
      <c r="CY36" s="35"/>
      <c r="CZ36" s="572" t="s">
        <v>209</v>
      </c>
      <c r="DA36" s="572" t="s">
        <v>209</v>
      </c>
      <c r="DB36" s="572" t="s">
        <v>209</v>
      </c>
      <c r="DC36" s="572" t="s">
        <v>209</v>
      </c>
      <c r="DD36" s="572" t="s">
        <v>209</v>
      </c>
      <c r="DE36" s="572" t="s">
        <v>209</v>
      </c>
      <c r="DF36" s="572"/>
      <c r="DG36" s="572"/>
      <c r="DH36" s="572"/>
      <c r="DI36" s="571"/>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216"/>
      <c r="JE36" s="216"/>
      <c r="JF36" s="216"/>
      <c r="JG36" s="216"/>
      <c r="JH36" s="216"/>
      <c r="JI36" s="216"/>
      <c r="JJ36" s="216"/>
      <c r="JK36" s="216"/>
      <c r="JL36" s="216"/>
      <c r="JM36" s="216"/>
      <c r="JN36" s="216"/>
      <c r="JO36" s="216"/>
      <c r="JP36" s="216"/>
      <c r="JQ36" s="216"/>
      <c r="JR36" s="216"/>
      <c r="JS36" s="216"/>
      <c r="JT36" s="216"/>
      <c r="JU36" s="216"/>
      <c r="JV36" s="216"/>
      <c r="JW36" s="216"/>
      <c r="JX36" s="216"/>
      <c r="JY36" s="216"/>
      <c r="JZ36" s="216"/>
      <c r="KA36" s="216"/>
      <c r="KB36" s="216"/>
      <c r="KC36" s="216"/>
      <c r="KD36" s="216"/>
      <c r="KE36" s="216"/>
      <c r="KF36" s="216"/>
      <c r="KG36" s="216"/>
      <c r="KH36" s="216"/>
      <c r="KI36" s="216"/>
      <c r="KJ36" s="216"/>
      <c r="KK36" s="305"/>
      <c r="KL36" s="305"/>
      <c r="KM36" s="305"/>
      <c r="KN36" s="305"/>
      <c r="KO36" s="305"/>
      <c r="KP36" s="305"/>
      <c r="KQ36" s="305"/>
      <c r="KR36" s="305"/>
      <c r="KS36" s="329"/>
      <c r="KT36" s="329"/>
      <c r="KU36" s="329"/>
      <c r="KV36" s="329"/>
      <c r="KW36" s="329"/>
      <c r="KX36" s="329"/>
      <c r="KY36" s="329"/>
      <c r="KZ36" s="329"/>
      <c r="LA36" s="220"/>
      <c r="LB36" s="220"/>
      <c r="LC36" s="220"/>
      <c r="LD36" s="220"/>
      <c r="LE36" s="220"/>
      <c r="LF36" s="220"/>
      <c r="LG36" s="220"/>
      <c r="LH36" s="220"/>
      <c r="LI36" s="220"/>
      <c r="LJ36" s="220"/>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76" t="str">
        <f t="shared" si="0"/>
        <v xml:space="preserve">Metodologi Penelitian Bahasa dan Sastra, </v>
      </c>
      <c r="OZ36" s="41">
        <f t="shared" si="1"/>
        <v>6</v>
      </c>
      <c r="PA36" s="77">
        <f t="shared" si="2"/>
        <v>6</v>
      </c>
      <c r="PB36" s="77">
        <f t="shared" si="3"/>
        <v>36</v>
      </c>
      <c r="PC36" s="78">
        <f t="shared" si="4"/>
        <v>2.1613019891500902</v>
      </c>
      <c r="PD36" s="79">
        <f t="shared" si="5"/>
        <v>2.1613019891500902</v>
      </c>
    </row>
    <row r="37" spans="2:420" s="42" customFormat="1" x14ac:dyDescent="0.35">
      <c r="B37" s="84"/>
      <c r="C37" s="82"/>
      <c r="D37" s="38">
        <v>6</v>
      </c>
      <c r="E37" s="37">
        <f t="shared" si="29"/>
        <v>0</v>
      </c>
      <c r="F37" s="37">
        <f t="shared" ref="F37:G37" si="44">F26</f>
        <v>2765</v>
      </c>
      <c r="G37" s="37">
        <f t="shared" si="44"/>
        <v>166</v>
      </c>
      <c r="H37" s="39">
        <f t="shared" si="31"/>
        <v>0</v>
      </c>
      <c r="I37" s="40">
        <f t="shared" si="32"/>
        <v>0</v>
      </c>
      <c r="J37" s="61"/>
      <c r="K37" s="45"/>
      <c r="L37" s="86"/>
      <c r="M37" s="87"/>
      <c r="N37" s="230"/>
      <c r="O37" s="34"/>
      <c r="P37" s="34"/>
      <c r="Q37" s="34"/>
      <c r="R37" s="34"/>
      <c r="S37" s="34"/>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c r="IO37" s="35"/>
      <c r="IP37" s="35"/>
      <c r="IQ37" s="35"/>
      <c r="IR37" s="35"/>
      <c r="IS37" s="35"/>
      <c r="IT37" s="35"/>
      <c r="IU37" s="35"/>
      <c r="IV37" s="35"/>
      <c r="IW37" s="35"/>
      <c r="IX37" s="35"/>
      <c r="IY37" s="35"/>
      <c r="IZ37" s="35"/>
      <c r="JA37" s="35"/>
      <c r="JB37" s="35"/>
      <c r="JC37" s="35"/>
      <c r="JD37" s="35"/>
      <c r="JE37" s="35"/>
      <c r="JF37" s="35"/>
      <c r="JG37" s="35"/>
      <c r="JH37" s="35"/>
      <c r="JI37" s="35"/>
      <c r="JJ37" s="35"/>
      <c r="JK37" s="35"/>
      <c r="JL37" s="35"/>
      <c r="JM37" s="35"/>
      <c r="JN37" s="35"/>
      <c r="JO37" s="35"/>
      <c r="JP37" s="35"/>
      <c r="JQ37" s="35"/>
      <c r="JR37" s="35"/>
      <c r="JS37" s="35"/>
      <c r="JT37" s="35"/>
      <c r="JU37" s="35"/>
      <c r="JV37" s="35"/>
      <c r="JW37" s="35"/>
      <c r="JX37" s="35"/>
      <c r="JY37" s="35"/>
      <c r="JZ37" s="35"/>
      <c r="KA37" s="35"/>
      <c r="KB37" s="35"/>
      <c r="KC37" s="35"/>
      <c r="KD37" s="35"/>
      <c r="KE37" s="35"/>
      <c r="KF37" s="35"/>
      <c r="KG37" s="35"/>
      <c r="KH37" s="35"/>
      <c r="KI37" s="35"/>
      <c r="KJ37" s="35"/>
      <c r="KK37" s="35"/>
      <c r="KL37" s="35"/>
      <c r="KM37" s="35"/>
      <c r="KN37" s="35"/>
      <c r="KO37" s="35"/>
      <c r="KP37" s="35"/>
      <c r="KQ37" s="35"/>
      <c r="KR37" s="35"/>
      <c r="KS37" s="35"/>
      <c r="KT37" s="35"/>
      <c r="KU37" s="35"/>
      <c r="KV37" s="35"/>
      <c r="KW37" s="35"/>
      <c r="KX37" s="35"/>
      <c r="KY37" s="35"/>
      <c r="KZ37" s="35"/>
      <c r="LA37" s="35"/>
      <c r="LB37" s="35"/>
      <c r="LC37" s="35"/>
      <c r="LD37" s="35"/>
      <c r="LE37" s="35"/>
      <c r="LF37" s="35"/>
      <c r="LG37" s="35"/>
      <c r="LH37" s="35"/>
      <c r="LI37" s="35"/>
      <c r="LJ37" s="35"/>
      <c r="LK37" s="35"/>
      <c r="LL37" s="35"/>
      <c r="LM37" s="35"/>
      <c r="LN37" s="35"/>
      <c r="LO37" s="35"/>
      <c r="LP37" s="35"/>
      <c r="LQ37" s="35"/>
      <c r="LR37" s="35"/>
      <c r="LS37" s="35"/>
      <c r="LT37" s="35"/>
      <c r="LU37" s="35"/>
      <c r="LV37" s="35"/>
      <c r="LW37" s="35"/>
      <c r="LX37" s="35"/>
      <c r="LY37" s="35"/>
      <c r="LZ37" s="35"/>
      <c r="MA37" s="35"/>
      <c r="MB37" s="35"/>
      <c r="MC37" s="35"/>
      <c r="MD37" s="35"/>
      <c r="ME37" s="35"/>
      <c r="MF37" s="35"/>
      <c r="MG37" s="35"/>
      <c r="MH37" s="35"/>
      <c r="MI37" s="35"/>
      <c r="MJ37" s="35"/>
      <c r="MK37" s="35"/>
      <c r="ML37" s="35"/>
      <c r="MM37" s="35"/>
      <c r="MN37" s="35"/>
      <c r="MO37" s="35"/>
      <c r="MP37" s="35"/>
      <c r="MQ37" s="35"/>
      <c r="MR37" s="35"/>
      <c r="MS37" s="35"/>
      <c r="MT37" s="35"/>
      <c r="MU37" s="35"/>
      <c r="MV37" s="35"/>
      <c r="MW37" s="35"/>
      <c r="MX37" s="35"/>
      <c r="MY37" s="35"/>
      <c r="MZ37" s="35"/>
      <c r="NA37" s="35"/>
      <c r="NB37" s="35"/>
      <c r="NC37" s="35"/>
      <c r="ND37" s="35"/>
      <c r="NE37" s="35"/>
      <c r="NF37" s="35"/>
      <c r="NG37" s="35"/>
      <c r="NH37" s="35"/>
      <c r="NI37" s="35"/>
      <c r="NJ37" s="35"/>
      <c r="NK37" s="35"/>
      <c r="NL37" s="35"/>
      <c r="NM37" s="35"/>
      <c r="NN37" s="35"/>
      <c r="NO37" s="35"/>
      <c r="NP37" s="35"/>
      <c r="NQ37" s="35"/>
      <c r="NR37" s="35"/>
      <c r="NS37" s="35"/>
      <c r="NT37" s="35"/>
      <c r="NU37" s="35"/>
      <c r="NV37" s="35"/>
      <c r="NW37" s="35"/>
      <c r="NX37" s="35"/>
      <c r="NY37" s="35"/>
      <c r="NZ37" s="35"/>
      <c r="OA37" s="35"/>
      <c r="OB37" s="35"/>
      <c r="OC37" s="35"/>
      <c r="OD37" s="35"/>
      <c r="OE37" s="35"/>
      <c r="OF37" s="35"/>
      <c r="OG37" s="35"/>
      <c r="OH37" s="35"/>
      <c r="OI37" s="35"/>
      <c r="OJ37" s="35"/>
      <c r="OK37" s="35"/>
      <c r="OL37" s="35"/>
      <c r="OM37" s="35"/>
      <c r="ON37" s="35"/>
      <c r="OO37" s="35"/>
      <c r="OP37" s="35"/>
      <c r="OQ37" s="35"/>
      <c r="OR37" s="35"/>
      <c r="OS37" s="35"/>
      <c r="OT37" s="35"/>
      <c r="OU37" s="35"/>
      <c r="OV37" s="35"/>
      <c r="OW37" s="35"/>
      <c r="OX37" s="35"/>
      <c r="OY37" s="76">
        <f t="shared" si="0"/>
        <v>0</v>
      </c>
      <c r="OZ37" s="41">
        <f t="shared" si="1"/>
        <v>0</v>
      </c>
      <c r="PA37" s="77">
        <f t="shared" si="2"/>
        <v>6</v>
      </c>
      <c r="PB37" s="77">
        <f t="shared" si="3"/>
        <v>0</v>
      </c>
      <c r="PC37" s="78">
        <f t="shared" si="4"/>
        <v>0</v>
      </c>
      <c r="PD37" s="79">
        <f t="shared" si="5"/>
        <v>0</v>
      </c>
    </row>
    <row r="38" spans="2:420" s="10" customFormat="1" ht="145" x14ac:dyDescent="0.35">
      <c r="B38" s="218" t="str">
        <f>'C. CP'!J44</f>
        <v>Filsafat  Umum, Falsafah Ulum islamiyyah</v>
      </c>
      <c r="C38" s="82">
        <f t="shared" ref="C38:C65" si="45">COUNTA(N38:OX38)</f>
        <v>5</v>
      </c>
      <c r="D38" s="38">
        <v>6</v>
      </c>
      <c r="E38" s="37">
        <f t="shared" si="29"/>
        <v>30</v>
      </c>
      <c r="F38" s="37">
        <f t="shared" ref="F38:G38" si="46">F27</f>
        <v>2765</v>
      </c>
      <c r="G38" s="37">
        <f t="shared" si="46"/>
        <v>166</v>
      </c>
      <c r="H38" s="39">
        <f t="shared" si="31"/>
        <v>1.8010849909584088</v>
      </c>
      <c r="I38" s="40">
        <f t="shared" si="32"/>
        <v>1.8010849909584088</v>
      </c>
      <c r="J38" s="62" t="s">
        <v>389</v>
      </c>
      <c r="K38" s="53">
        <v>1</v>
      </c>
      <c r="L38" s="66" t="str">
        <f>'C. CP'!I44</f>
        <v>KU.1</v>
      </c>
      <c r="M38" s="58" t="str">
        <f>'C. CP'!H44</f>
        <v>Mampu menerapkan pemikiran logis, kritis, sistematis, dan inovatif dalam kontek pengembangan atau implementasi ilmu pengetahuan dan teknologi  yang memperhatikan dan menerapkan nilai humaniora yang sesuai dengan bidang keahliannya;</v>
      </c>
      <c r="N38" s="49"/>
      <c r="O38" s="50"/>
      <c r="P38" s="50"/>
      <c r="Q38" s="50"/>
      <c r="R38" s="50"/>
      <c r="S38" s="50"/>
      <c r="T38" s="51"/>
      <c r="U38" s="51"/>
      <c r="V38" s="51"/>
      <c r="W38" s="51"/>
      <c r="X38" s="51"/>
      <c r="Y38" s="51"/>
      <c r="Z38" s="51"/>
      <c r="AA38" s="51"/>
      <c r="AB38" s="51"/>
      <c r="AC38" s="51"/>
      <c r="AD38" s="573"/>
      <c r="AE38" s="573"/>
      <c r="AF38" s="573"/>
      <c r="AG38" s="573"/>
      <c r="AH38" s="573"/>
      <c r="AI38" s="573" t="s">
        <v>209</v>
      </c>
      <c r="AJ38" s="573" t="s">
        <v>209</v>
      </c>
      <c r="AK38" s="573" t="s">
        <v>209</v>
      </c>
      <c r="AL38" s="573" t="s">
        <v>209</v>
      </c>
      <c r="AM38" s="573" t="s">
        <v>209</v>
      </c>
      <c r="AN38" s="573"/>
      <c r="AO38" s="573"/>
      <c r="AP38" s="568"/>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222"/>
      <c r="DA38" s="22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c r="IX38" s="52"/>
      <c r="IY38" s="52"/>
      <c r="IZ38" s="52"/>
      <c r="JA38" s="52"/>
      <c r="JB38" s="52"/>
      <c r="JC38" s="52"/>
      <c r="JD38" s="52"/>
      <c r="JE38" s="52"/>
      <c r="JF38" s="52"/>
      <c r="JG38" s="52"/>
      <c r="JH38" s="52"/>
      <c r="JI38" s="52"/>
      <c r="JJ38" s="52"/>
      <c r="JK38" s="52"/>
      <c r="JL38" s="52"/>
      <c r="JM38" s="52"/>
      <c r="JN38" s="52"/>
      <c r="JO38" s="52"/>
      <c r="JP38" s="52"/>
      <c r="JQ38" s="52"/>
      <c r="JR38" s="52"/>
      <c r="JS38" s="52"/>
      <c r="JT38" s="52"/>
      <c r="JU38" s="52"/>
      <c r="JV38" s="52"/>
      <c r="JW38" s="52"/>
      <c r="JX38" s="52"/>
      <c r="JY38" s="52"/>
      <c r="JZ38" s="52"/>
      <c r="KA38" s="52"/>
      <c r="KB38" s="52"/>
      <c r="KC38" s="52"/>
      <c r="KD38" s="52"/>
      <c r="KE38" s="52"/>
      <c r="KF38" s="52"/>
      <c r="KG38" s="52"/>
      <c r="KH38" s="52"/>
      <c r="KI38" s="52"/>
      <c r="KJ38" s="52"/>
      <c r="KK38" s="52"/>
      <c r="KL38" s="52"/>
      <c r="KM38" s="52"/>
      <c r="KN38" s="52"/>
      <c r="KO38" s="52"/>
      <c r="KP38" s="52"/>
      <c r="KQ38" s="52"/>
      <c r="KR38" s="52"/>
      <c r="KS38" s="52"/>
      <c r="KT38" s="52"/>
      <c r="KU38" s="52"/>
      <c r="KV38" s="52"/>
      <c r="KW38" s="52"/>
      <c r="KX38" s="52"/>
      <c r="KY38" s="52"/>
      <c r="KZ38" s="52"/>
      <c r="LA38" s="52"/>
      <c r="LB38" s="52"/>
      <c r="LC38" s="52"/>
      <c r="LD38" s="52"/>
      <c r="LE38" s="52"/>
      <c r="LF38" s="52"/>
      <c r="LG38" s="52"/>
      <c r="LH38" s="52"/>
      <c r="LI38" s="52"/>
      <c r="LJ38" s="52"/>
      <c r="LK38" s="52"/>
      <c r="LL38" s="52"/>
      <c r="LM38" s="52"/>
      <c r="LN38" s="52"/>
      <c r="LO38" s="52"/>
      <c r="LP38" s="52"/>
      <c r="LQ38" s="52"/>
      <c r="LR38" s="52"/>
      <c r="LS38" s="52"/>
      <c r="LT38" s="52"/>
      <c r="LU38" s="52"/>
      <c r="LV38" s="52"/>
      <c r="LW38" s="52"/>
      <c r="LX38" s="52"/>
      <c r="LY38" s="52"/>
      <c r="LZ38" s="52"/>
      <c r="MA38" s="52"/>
      <c r="MB38" s="52"/>
      <c r="MC38" s="52"/>
      <c r="MD38" s="52"/>
      <c r="ME38" s="52"/>
      <c r="MF38" s="52"/>
      <c r="MG38" s="52"/>
      <c r="MH38" s="52"/>
      <c r="MI38" s="52"/>
      <c r="MJ38" s="52"/>
      <c r="MK38" s="52"/>
      <c r="ML38" s="52"/>
      <c r="MM38" s="52"/>
      <c r="MN38" s="52"/>
      <c r="MO38" s="52"/>
      <c r="MP38" s="52"/>
      <c r="MQ38" s="52"/>
      <c r="MR38" s="52"/>
      <c r="MS38" s="52"/>
      <c r="MT38" s="52"/>
      <c r="MU38" s="52"/>
      <c r="MV38" s="52"/>
      <c r="MW38" s="52"/>
      <c r="MX38" s="52"/>
      <c r="MY38" s="52"/>
      <c r="MZ38" s="52"/>
      <c r="NA38" s="52"/>
      <c r="NB38" s="52"/>
      <c r="NC38" s="52"/>
      <c r="ND38" s="52"/>
      <c r="NE38" s="52"/>
      <c r="NF38" s="52"/>
      <c r="NG38" s="52"/>
      <c r="NH38" s="52"/>
      <c r="NI38" s="52"/>
      <c r="NJ38" s="52"/>
      <c r="NK38" s="52"/>
      <c r="NL38" s="52"/>
      <c r="NM38" s="52"/>
      <c r="NN38" s="52"/>
      <c r="NO38" s="52"/>
      <c r="NP38" s="52"/>
      <c r="NQ38" s="52"/>
      <c r="NR38" s="52"/>
      <c r="NS38" s="52"/>
      <c r="NT38" s="52"/>
      <c r="NU38" s="52"/>
      <c r="NV38" s="52"/>
      <c r="NW38" s="52"/>
      <c r="NX38" s="52"/>
      <c r="NY38" s="52"/>
      <c r="NZ38" s="52"/>
      <c r="OA38" s="52"/>
      <c r="OB38" s="52"/>
      <c r="OC38" s="52"/>
      <c r="OD38" s="52"/>
      <c r="OE38" s="52"/>
      <c r="OF38" s="52"/>
      <c r="OG38" s="52"/>
      <c r="OH38" s="52"/>
      <c r="OI38" s="52"/>
      <c r="OJ38" s="52"/>
      <c r="OK38" s="52"/>
      <c r="OL38" s="52"/>
      <c r="OM38" s="52"/>
      <c r="ON38" s="52"/>
      <c r="OO38" s="52"/>
      <c r="OP38" s="52"/>
      <c r="OQ38" s="52"/>
      <c r="OR38" s="52"/>
      <c r="OS38" s="52"/>
      <c r="OT38" s="52"/>
      <c r="OU38" s="52"/>
      <c r="OV38" s="52"/>
      <c r="OW38" s="52"/>
      <c r="OX38" s="52"/>
      <c r="OY38" s="76" t="str">
        <f t="shared" ref="OY38:OY65" si="47">B38</f>
        <v>Filsafat  Umum, Falsafah Ulum islamiyyah</v>
      </c>
      <c r="OZ38" s="41">
        <f t="shared" ref="OZ38:OZ65" si="48">C38</f>
        <v>5</v>
      </c>
      <c r="PA38" s="77">
        <f t="shared" ref="PA38:PA65" si="49">D38</f>
        <v>6</v>
      </c>
      <c r="PB38" s="77">
        <f t="shared" ref="PB38:PB65" si="50">E38</f>
        <v>30</v>
      </c>
      <c r="PC38" s="78">
        <f t="shared" ref="PC38:PC65" si="51">H38</f>
        <v>1.8010849909584088</v>
      </c>
      <c r="PD38" s="79">
        <f t="shared" ref="PD38:PD65" si="52">I38</f>
        <v>1.8010849909584088</v>
      </c>
    </row>
    <row r="39" spans="2:420" s="10" customFormat="1" ht="33" customHeight="1" x14ac:dyDescent="0.35">
      <c r="B39" s="84" t="str">
        <f>'C. CP'!J45</f>
        <v>PPL, KKN</v>
      </c>
      <c r="C39" s="82">
        <f t="shared" si="45"/>
        <v>9</v>
      </c>
      <c r="D39" s="38">
        <v>3</v>
      </c>
      <c r="E39" s="37">
        <f t="shared" si="29"/>
        <v>27</v>
      </c>
      <c r="F39" s="37">
        <f t="shared" ref="F39:G39" si="53">F28</f>
        <v>2765</v>
      </c>
      <c r="G39" s="37">
        <f t="shared" si="53"/>
        <v>166</v>
      </c>
      <c r="H39" s="39">
        <f t="shared" si="31"/>
        <v>1.6209764918625678</v>
      </c>
      <c r="I39" s="40">
        <f t="shared" si="32"/>
        <v>1.6209764918625678</v>
      </c>
      <c r="J39" s="62"/>
      <c r="K39" s="53">
        <v>3</v>
      </c>
      <c r="L39" s="66" t="str">
        <f>'C. CP'!I45</f>
        <v>KU.2</v>
      </c>
      <c r="M39" s="58" t="str">
        <f>'C. CP'!H45</f>
        <v>Mampu menunjukkan kinerja mandiri, bermutu dan terukur;</v>
      </c>
      <c r="N39" s="49"/>
      <c r="O39" s="50"/>
      <c r="P39" s="50"/>
      <c r="Q39" s="50"/>
      <c r="R39" s="50"/>
      <c r="S39" s="50"/>
      <c r="T39" s="51"/>
      <c r="U39" s="51"/>
      <c r="V39" s="51"/>
      <c r="W39" s="51"/>
      <c r="X39" s="51"/>
      <c r="Y39" s="51"/>
      <c r="Z39" s="51"/>
      <c r="AA39" s="51"/>
      <c r="AB39" s="51"/>
      <c r="AC39" s="51"/>
      <c r="AD39" s="51"/>
      <c r="AE39" s="51"/>
      <c r="AF39" s="51"/>
      <c r="AG39" s="51"/>
      <c r="AH39" s="51"/>
      <c r="AI39" s="51"/>
      <c r="AJ39" s="51"/>
      <c r="AK39" s="51"/>
      <c r="AL39" s="51"/>
      <c r="AM39" s="51"/>
      <c r="AN39" s="51"/>
      <c r="AO39" s="51"/>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73" t="s">
        <v>209</v>
      </c>
      <c r="CT39" s="573" t="s">
        <v>209</v>
      </c>
      <c r="CU39" s="573" t="s">
        <v>209</v>
      </c>
      <c r="CV39" s="573" t="s">
        <v>209</v>
      </c>
      <c r="CW39" s="573"/>
      <c r="CX39" s="573"/>
      <c r="CY39" s="573"/>
      <c r="CZ39" s="52"/>
      <c r="DA39" s="52"/>
      <c r="DB39" s="52"/>
      <c r="DC39" s="52"/>
      <c r="DD39" s="52"/>
      <c r="DE39" s="52"/>
      <c r="DF39" s="52"/>
      <c r="DG39" s="52"/>
      <c r="DH39" s="52"/>
      <c r="DI39" s="52"/>
      <c r="DJ39" s="52"/>
      <c r="DK39" s="52"/>
      <c r="DL39" s="52"/>
      <c r="DM39" s="52"/>
      <c r="DN39" s="52"/>
      <c r="DO39" s="52"/>
      <c r="DP39" s="52"/>
      <c r="DQ39" s="52"/>
      <c r="DR39" s="328"/>
      <c r="DS39" s="328"/>
      <c r="DT39" s="328"/>
      <c r="DU39" s="328"/>
      <c r="DV39" s="328"/>
      <c r="DW39" s="328"/>
      <c r="DX39" s="328"/>
      <c r="DY39" s="328"/>
      <c r="DZ39" s="328"/>
      <c r="EA39" s="328"/>
      <c r="EB39" s="328"/>
      <c r="EC39" s="328"/>
      <c r="ED39" s="328"/>
      <c r="EE39" s="328"/>
      <c r="EF39" s="328"/>
      <c r="EG39" s="328"/>
      <c r="EH39" s="328"/>
      <c r="EI39" s="328"/>
      <c r="EJ39" s="328"/>
      <c r="EK39" s="328"/>
      <c r="EL39" s="328"/>
      <c r="EM39" s="328"/>
      <c r="EN39" s="328"/>
      <c r="EO39" s="328"/>
      <c r="EP39" s="328"/>
      <c r="EQ39" s="328"/>
      <c r="ER39" s="328"/>
      <c r="ES39" s="328"/>
      <c r="ET39" s="328"/>
      <c r="EU39" s="328"/>
      <c r="EV39" s="328"/>
      <c r="EW39" s="328"/>
      <c r="EX39" s="328"/>
      <c r="EY39" s="328"/>
      <c r="EZ39" s="328"/>
      <c r="FA39" s="328"/>
      <c r="FB39" s="328"/>
      <c r="FC39" s="328"/>
      <c r="FD39" s="328"/>
      <c r="FE39" s="328"/>
      <c r="FF39" s="328"/>
      <c r="FG39" s="328"/>
      <c r="FH39" s="328"/>
      <c r="FI39" s="328"/>
      <c r="FJ39" s="328"/>
      <c r="FK39" s="328"/>
      <c r="FL39" s="328"/>
      <c r="FM39" s="328"/>
      <c r="FN39" s="328"/>
      <c r="FO39" s="328"/>
      <c r="FP39" s="328"/>
      <c r="FQ39" s="328"/>
      <c r="FR39" s="328"/>
      <c r="FS39" s="328"/>
      <c r="FT39" s="328"/>
      <c r="FU39" s="328"/>
      <c r="FV39" s="328"/>
      <c r="FW39" s="328"/>
      <c r="FX39" s="328"/>
      <c r="FY39" s="328"/>
      <c r="FZ39" s="328"/>
      <c r="GA39" s="328"/>
      <c r="GB39" s="328"/>
      <c r="GC39" s="328"/>
      <c r="GD39" s="328"/>
      <c r="GE39" s="328"/>
      <c r="GF39" s="328"/>
      <c r="GG39" s="328"/>
      <c r="GH39" s="328"/>
      <c r="GI39" s="328"/>
      <c r="GJ39" s="328"/>
      <c r="GK39" s="328"/>
      <c r="GL39" s="328"/>
      <c r="GM39" s="328"/>
      <c r="GN39" s="328"/>
      <c r="GO39" s="328"/>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c r="IX39" s="52"/>
      <c r="IY39" s="52"/>
      <c r="IZ39" s="52"/>
      <c r="JA39" s="52"/>
      <c r="JB39" s="52"/>
      <c r="JC39" s="52"/>
      <c r="JD39" s="52"/>
      <c r="JE39" s="52"/>
      <c r="JF39" s="52"/>
      <c r="JG39" s="52"/>
      <c r="JH39" s="52"/>
      <c r="JI39" s="52"/>
      <c r="JJ39" s="52"/>
      <c r="JK39" s="52"/>
      <c r="JL39" s="52"/>
      <c r="JM39" s="52"/>
      <c r="JN39" s="52"/>
      <c r="JO39" s="52"/>
      <c r="JP39" s="52"/>
      <c r="JQ39" s="52"/>
      <c r="JR39" s="52"/>
      <c r="JS39" s="52"/>
      <c r="JT39" s="52"/>
      <c r="JU39" s="52"/>
      <c r="JV39" s="52"/>
      <c r="JW39" s="52"/>
      <c r="JX39" s="52"/>
      <c r="JY39" s="52"/>
      <c r="JZ39" s="52"/>
      <c r="KA39" s="52"/>
      <c r="KB39" s="52"/>
      <c r="KC39" s="52"/>
      <c r="KD39" s="52"/>
      <c r="KE39" s="52"/>
      <c r="KF39" s="52"/>
      <c r="KG39" s="52"/>
      <c r="KH39" s="52"/>
      <c r="KI39" s="52"/>
      <c r="KJ39" s="52"/>
      <c r="KK39" s="52"/>
      <c r="KL39" s="52"/>
      <c r="KM39" s="52"/>
      <c r="KN39" s="52"/>
      <c r="KO39" s="52"/>
      <c r="KP39" s="52"/>
      <c r="KQ39" s="52"/>
      <c r="KR39" s="52"/>
      <c r="KS39" s="52"/>
      <c r="KT39" s="52"/>
      <c r="KU39" s="52"/>
      <c r="KV39" s="52"/>
      <c r="KW39" s="52"/>
      <c r="KX39" s="52"/>
      <c r="KY39" s="52"/>
      <c r="KZ39" s="52"/>
      <c r="LA39" s="52"/>
      <c r="LB39" s="52"/>
      <c r="LC39" s="52"/>
      <c r="LD39" s="52"/>
      <c r="LE39" s="52"/>
      <c r="LF39" s="52"/>
      <c r="LG39" s="52"/>
      <c r="LH39" s="52"/>
      <c r="LI39" s="52"/>
      <c r="LJ39" s="52"/>
      <c r="LK39" s="52"/>
      <c r="LL39" s="52"/>
      <c r="LM39" s="52"/>
      <c r="LN39" s="52"/>
      <c r="LO39" s="52"/>
      <c r="LP39" s="52"/>
      <c r="LQ39" s="52"/>
      <c r="LR39" s="52"/>
      <c r="LS39" s="52"/>
      <c r="LT39" s="52"/>
      <c r="LU39" s="52"/>
      <c r="LV39" s="52"/>
      <c r="LW39" s="52"/>
      <c r="LX39" s="52"/>
      <c r="LY39" s="52"/>
      <c r="LZ39" s="52"/>
      <c r="MA39" s="52"/>
      <c r="MB39" s="52"/>
      <c r="MC39" s="52"/>
      <c r="MD39" s="52"/>
      <c r="ME39" s="52"/>
      <c r="MF39" s="52"/>
      <c r="MG39" s="52"/>
      <c r="MH39" s="52"/>
      <c r="MI39" s="52"/>
      <c r="MJ39" s="52"/>
      <c r="MK39" s="52"/>
      <c r="ML39" s="52"/>
      <c r="MM39" s="52"/>
      <c r="MN39" s="52"/>
      <c r="MO39" s="52"/>
      <c r="MP39" s="52"/>
      <c r="MQ39" s="52"/>
      <c r="MR39" s="52"/>
      <c r="MS39" s="52"/>
      <c r="MT39" s="52"/>
      <c r="MU39" s="52"/>
      <c r="MV39" s="52"/>
      <c r="MW39" s="52"/>
      <c r="MX39" s="52"/>
      <c r="MY39" s="52"/>
      <c r="MZ39" s="52"/>
      <c r="NA39" s="52"/>
      <c r="NB39" s="52"/>
      <c r="NC39" s="52"/>
      <c r="ND39" s="52"/>
      <c r="NE39" s="52"/>
      <c r="NF39" s="52"/>
      <c r="NG39" s="52"/>
      <c r="NH39" s="52"/>
      <c r="NI39" s="52"/>
      <c r="NJ39" s="52"/>
      <c r="NK39" s="52"/>
      <c r="NL39" s="52"/>
      <c r="NM39" s="52"/>
      <c r="NN39" s="52"/>
      <c r="NO39" s="52"/>
      <c r="NP39" s="52"/>
      <c r="NQ39" s="52"/>
      <c r="NR39" s="52"/>
      <c r="NS39" s="52"/>
      <c r="NT39" s="52"/>
      <c r="NU39" s="52"/>
      <c r="NV39" s="52"/>
      <c r="NW39" s="52"/>
      <c r="NX39" s="52"/>
      <c r="NY39" s="52"/>
      <c r="NZ39" s="52"/>
      <c r="OA39" s="52"/>
      <c r="OB39" s="52"/>
      <c r="OC39" s="52"/>
      <c r="OD39" s="52"/>
      <c r="OE39" s="52"/>
      <c r="OF39" s="52"/>
      <c r="OG39" s="52"/>
      <c r="OH39" s="52"/>
      <c r="OI39" s="52"/>
      <c r="OJ39" s="52"/>
      <c r="OK39" s="52"/>
      <c r="OL39" s="52"/>
      <c r="OM39" s="52"/>
      <c r="ON39" s="52"/>
      <c r="OO39" s="52"/>
      <c r="OP39" s="52"/>
      <c r="OQ39" s="52"/>
      <c r="OR39" s="52"/>
      <c r="OS39" s="52"/>
      <c r="OT39" s="573" t="s">
        <v>209</v>
      </c>
      <c r="OU39" s="573" t="s">
        <v>209</v>
      </c>
      <c r="OV39" s="573" t="s">
        <v>209</v>
      </c>
      <c r="OW39" s="573" t="s">
        <v>209</v>
      </c>
      <c r="OX39" s="573" t="s">
        <v>209</v>
      </c>
      <c r="OY39" s="76" t="str">
        <f t="shared" si="47"/>
        <v>PPL, KKN</v>
      </c>
      <c r="OZ39" s="41">
        <f t="shared" si="48"/>
        <v>9</v>
      </c>
      <c r="PA39" s="77">
        <f t="shared" si="49"/>
        <v>3</v>
      </c>
      <c r="PB39" s="77">
        <f t="shared" si="50"/>
        <v>27</v>
      </c>
      <c r="PC39" s="78">
        <f t="shared" si="51"/>
        <v>1.6209764918625678</v>
      </c>
      <c r="PD39" s="79">
        <f t="shared" si="52"/>
        <v>1.6209764918625678</v>
      </c>
    </row>
    <row r="40" spans="2:420" s="10" customFormat="1" ht="159.5" x14ac:dyDescent="0.35">
      <c r="B40" s="84" t="str">
        <f>'C. CP'!J46</f>
        <v xml:space="preserve">Metodologi Penelitian Bahasa dan Sastra, </v>
      </c>
      <c r="C40" s="82">
        <f t="shared" si="45"/>
        <v>6</v>
      </c>
      <c r="D40" s="38">
        <v>6</v>
      </c>
      <c r="E40" s="37">
        <f t="shared" si="29"/>
        <v>36</v>
      </c>
      <c r="F40" s="37">
        <f t="shared" ref="F40:G40" si="54">F29</f>
        <v>2765</v>
      </c>
      <c r="G40" s="37">
        <f t="shared" si="54"/>
        <v>166</v>
      </c>
      <c r="H40" s="39">
        <f t="shared" si="31"/>
        <v>2.1613019891500902</v>
      </c>
      <c r="I40" s="40">
        <f t="shared" si="32"/>
        <v>2.1613019891500902</v>
      </c>
      <c r="J40" s="62"/>
      <c r="K40" s="53">
        <v>4</v>
      </c>
      <c r="L40" s="66" t="str">
        <f>'C. CP'!I46</f>
        <v>KU.3</v>
      </c>
      <c r="M40" s="58" t="str">
        <f>'C. CP'!H46</f>
        <v>Mampu mengkaji implikasi pengembangan atau implementasi ilmu pengetahuan dan teknologi yang memperhatikan dan menerapkan nilai humaniora sesuai dengan keahliannya berdasarkan kaidah, tata cara, dan etika ilmiah dalam rangka menghasilkan solusi, gagasan, desain atau kritik seni;</v>
      </c>
      <c r="N40" s="49"/>
      <c r="O40" s="50"/>
      <c r="P40" s="50"/>
      <c r="Q40" s="50"/>
      <c r="R40" s="50"/>
      <c r="S40" s="50"/>
      <c r="T40" s="51"/>
      <c r="U40" s="51"/>
      <c r="V40" s="51"/>
      <c r="W40" s="51"/>
      <c r="X40" s="51"/>
      <c r="Y40" s="51"/>
      <c r="Z40" s="51"/>
      <c r="AA40" s="51"/>
      <c r="AB40" s="51"/>
      <c r="AC40" s="51"/>
      <c r="AD40" s="51"/>
      <c r="AE40" s="51"/>
      <c r="AF40" s="51"/>
      <c r="AG40" s="51"/>
      <c r="AH40" s="51"/>
      <c r="AI40" s="51"/>
      <c r="AJ40" s="51"/>
      <c r="AK40" s="51"/>
      <c r="AL40" s="51"/>
      <c r="AM40" s="51"/>
      <c r="AN40" s="51"/>
      <c r="AO40" s="51"/>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73"/>
      <c r="DA40" s="573"/>
      <c r="DB40" s="573"/>
      <c r="DC40" s="573" t="s">
        <v>209</v>
      </c>
      <c r="DD40" s="573" t="s">
        <v>209</v>
      </c>
      <c r="DE40" s="573" t="s">
        <v>209</v>
      </c>
      <c r="DF40" s="573" t="s">
        <v>209</v>
      </c>
      <c r="DG40" s="573" t="s">
        <v>209</v>
      </c>
      <c r="DH40" s="573" t="s">
        <v>209</v>
      </c>
      <c r="DI40" s="570"/>
      <c r="DJ40" s="56"/>
      <c r="DK40" s="56"/>
      <c r="DL40" s="56"/>
      <c r="DM40" s="56"/>
      <c r="DN40" s="56"/>
      <c r="DO40" s="56"/>
      <c r="DP40" s="56"/>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76" t="str">
        <f t="shared" si="47"/>
        <v xml:space="preserve">Metodologi Penelitian Bahasa dan Sastra, </v>
      </c>
      <c r="OZ40" s="41">
        <f t="shared" si="48"/>
        <v>6</v>
      </c>
      <c r="PA40" s="77">
        <f t="shared" si="49"/>
        <v>6</v>
      </c>
      <c r="PB40" s="77">
        <f t="shared" si="50"/>
        <v>36</v>
      </c>
      <c r="PC40" s="78">
        <f t="shared" si="51"/>
        <v>2.1613019891500902</v>
      </c>
      <c r="PD40" s="79">
        <f t="shared" si="52"/>
        <v>2.1613019891500902</v>
      </c>
    </row>
    <row r="41" spans="2:420" s="10" customFormat="1" ht="77.5" customHeight="1" x14ac:dyDescent="0.35">
      <c r="B41" s="228" t="str">
        <f>'C. CP'!J47</f>
        <v>SKRIPSI</v>
      </c>
      <c r="C41" s="82">
        <f t="shared" si="45"/>
        <v>4</v>
      </c>
      <c r="D41" s="38">
        <v>6</v>
      </c>
      <c r="E41" s="37">
        <f t="shared" si="29"/>
        <v>24</v>
      </c>
      <c r="F41" s="37">
        <f t="shared" ref="F41:G41" si="55">F30</f>
        <v>2765</v>
      </c>
      <c r="G41" s="37">
        <f t="shared" si="55"/>
        <v>166</v>
      </c>
      <c r="H41" s="39">
        <f t="shared" si="31"/>
        <v>1.4408679927667269</v>
      </c>
      <c r="I41" s="40">
        <f t="shared" si="32"/>
        <v>1.4408679927667269</v>
      </c>
      <c r="J41" s="62"/>
      <c r="K41" s="53">
        <v>5</v>
      </c>
      <c r="L41" s="66" t="str">
        <f>'C. CP'!I47</f>
        <v>KU.4</v>
      </c>
      <c r="M41" s="58" t="str">
        <f>'C. CP'!H47</f>
        <v>Mampu menyusun deskripsi saintifik, hasil kajiannya dalam bentuk skripsi atau laporan tugas akhir, dan menggugahnya dalam laman perguruan tinggi;</v>
      </c>
      <c r="N41" s="49"/>
      <c r="O41" s="50"/>
      <c r="P41" s="50"/>
      <c r="Q41" s="50"/>
      <c r="R41" s="50"/>
      <c r="S41" s="50"/>
      <c r="T41" s="51"/>
      <c r="U41" s="51"/>
      <c r="V41" s="51"/>
      <c r="W41" s="51"/>
      <c r="X41" s="51"/>
      <c r="Y41" s="51"/>
      <c r="Z41" s="51"/>
      <c r="AA41" s="51"/>
      <c r="AB41" s="51"/>
      <c r="AC41" s="51"/>
      <c r="AD41" s="51"/>
      <c r="AE41" s="51"/>
      <c r="AF41" s="51"/>
      <c r="AG41" s="51"/>
      <c r="AH41" s="51"/>
      <c r="AI41" s="51"/>
      <c r="AJ41" s="51"/>
      <c r="AK41" s="51"/>
      <c r="AL41" s="51"/>
      <c r="AM41" s="51"/>
      <c r="AN41" s="51"/>
      <c r="AO41" s="51"/>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73" t="s">
        <v>209</v>
      </c>
      <c r="DA41" s="573" t="s">
        <v>209</v>
      </c>
      <c r="DB41" s="573" t="s">
        <v>209</v>
      </c>
      <c r="DC41" s="573" t="s">
        <v>209</v>
      </c>
      <c r="DD41" s="573"/>
      <c r="DE41" s="573"/>
      <c r="DF41" s="573"/>
      <c r="DG41" s="573"/>
      <c r="DH41" s="573"/>
      <c r="DI41" s="573"/>
      <c r="DJ41" s="573"/>
      <c r="DK41" s="573"/>
      <c r="DL41" s="573"/>
      <c r="DM41" s="573"/>
      <c r="DN41" s="573"/>
      <c r="DO41" s="573"/>
      <c r="DP41" s="573"/>
      <c r="DQ41" s="573"/>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52"/>
      <c r="GQ41" s="52"/>
      <c r="GR41" s="52"/>
      <c r="GS41" s="52"/>
      <c r="GT41" s="52"/>
      <c r="GU41" s="52"/>
      <c r="GV41" s="52"/>
      <c r="GW41" s="52"/>
      <c r="GX41" s="52"/>
      <c r="GY41" s="52"/>
      <c r="GZ41" s="52"/>
      <c r="HA41" s="52"/>
      <c r="HB41" s="52"/>
      <c r="HC41" s="52"/>
      <c r="HD41" s="52"/>
      <c r="HE41" s="52"/>
      <c r="HF41" s="52"/>
      <c r="HG41" s="52"/>
      <c r="HH41" s="52"/>
      <c r="HI41" s="52"/>
      <c r="HJ41" s="52"/>
      <c r="HK41" s="52"/>
      <c r="HL41" s="52"/>
      <c r="HM41" s="52"/>
      <c r="HN41" s="52"/>
      <c r="HO41" s="52"/>
      <c r="HP41" s="52"/>
      <c r="HQ41" s="52"/>
      <c r="HR41" s="52"/>
      <c r="HS41" s="52"/>
      <c r="HT41" s="52"/>
      <c r="HU41" s="52"/>
      <c r="HV41" s="52"/>
      <c r="HW41" s="52"/>
      <c r="HX41" s="52"/>
      <c r="HY41" s="52"/>
      <c r="HZ41" s="52"/>
      <c r="IA41" s="52"/>
      <c r="IB41" s="52"/>
      <c r="IC41" s="52"/>
      <c r="ID41" s="52"/>
      <c r="IE41" s="52"/>
      <c r="IF41" s="52"/>
      <c r="IG41" s="52"/>
      <c r="IH41" s="52"/>
      <c r="II41" s="52"/>
      <c r="IJ41" s="52"/>
      <c r="IK41" s="52"/>
      <c r="IL41" s="52"/>
      <c r="IM41" s="52"/>
      <c r="IN41" s="52"/>
      <c r="IO41" s="52"/>
      <c r="IP41" s="52"/>
      <c r="IQ41" s="52"/>
      <c r="IR41" s="52"/>
      <c r="IS41" s="52"/>
      <c r="IT41" s="52"/>
      <c r="IU41" s="52"/>
      <c r="IV41" s="52"/>
      <c r="IW41" s="52"/>
      <c r="IX41" s="52"/>
      <c r="IY41" s="52"/>
      <c r="IZ41" s="52"/>
      <c r="JA41" s="52"/>
      <c r="JB41" s="52"/>
      <c r="JC41" s="52"/>
      <c r="JD41" s="52"/>
      <c r="JE41" s="52"/>
      <c r="JF41" s="52"/>
      <c r="JG41" s="52"/>
      <c r="JH41" s="52"/>
      <c r="JI41" s="52"/>
      <c r="JJ41" s="52"/>
      <c r="JK41" s="52"/>
      <c r="JL41" s="52"/>
      <c r="JM41" s="52"/>
      <c r="JN41" s="52"/>
      <c r="JO41" s="52"/>
      <c r="JP41" s="52"/>
      <c r="JQ41" s="52"/>
      <c r="JR41" s="52"/>
      <c r="JS41" s="52"/>
      <c r="JT41" s="52"/>
      <c r="JU41" s="52"/>
      <c r="JV41" s="52"/>
      <c r="JW41" s="52"/>
      <c r="JX41" s="52"/>
      <c r="JY41" s="52"/>
      <c r="JZ41" s="52"/>
      <c r="KA41" s="52"/>
      <c r="KB41" s="52"/>
      <c r="KC41" s="52"/>
      <c r="KD41" s="52"/>
      <c r="KE41" s="52"/>
      <c r="KF41" s="52"/>
      <c r="KG41" s="52"/>
      <c r="KH41" s="52"/>
      <c r="KI41" s="52"/>
      <c r="KJ41" s="52"/>
      <c r="KK41" s="52"/>
      <c r="KL41" s="52"/>
      <c r="KM41" s="52"/>
      <c r="KN41" s="52"/>
      <c r="KO41" s="52"/>
      <c r="KP41" s="52"/>
      <c r="KQ41" s="52"/>
      <c r="KR41" s="52"/>
      <c r="KS41" s="52"/>
      <c r="KT41" s="52"/>
      <c r="KU41" s="52"/>
      <c r="KV41" s="52"/>
      <c r="KW41" s="52"/>
      <c r="KX41" s="52"/>
      <c r="KY41" s="52"/>
      <c r="KZ41" s="52"/>
      <c r="LA41" s="52"/>
      <c r="LB41" s="52"/>
      <c r="LC41" s="52"/>
      <c r="LD41" s="52"/>
      <c r="LE41" s="52"/>
      <c r="LF41" s="52"/>
      <c r="LG41" s="52"/>
      <c r="LH41" s="52"/>
      <c r="LI41" s="52"/>
      <c r="LJ41" s="52"/>
      <c r="LK41" s="52"/>
      <c r="LL41" s="52"/>
      <c r="LM41" s="52"/>
      <c r="LN41" s="52"/>
      <c r="LO41" s="52"/>
      <c r="LP41" s="52"/>
      <c r="LQ41" s="52"/>
      <c r="LR41" s="52"/>
      <c r="LS41" s="52"/>
      <c r="LT41" s="52"/>
      <c r="LU41" s="52"/>
      <c r="LV41" s="52"/>
      <c r="LW41" s="52"/>
      <c r="LX41" s="52"/>
      <c r="LY41" s="52"/>
      <c r="LZ41" s="52"/>
      <c r="MA41" s="52"/>
      <c r="MB41" s="52"/>
      <c r="MC41" s="52"/>
      <c r="MD41" s="52"/>
      <c r="ME41" s="52"/>
      <c r="MF41" s="52"/>
      <c r="MG41" s="52"/>
      <c r="MH41" s="52"/>
      <c r="MI41" s="52"/>
      <c r="MJ41" s="52"/>
      <c r="MK41" s="52"/>
      <c r="ML41" s="52"/>
      <c r="MM41" s="52"/>
      <c r="MN41" s="52"/>
      <c r="MO41" s="52"/>
      <c r="MP41" s="52"/>
      <c r="MQ41" s="52"/>
      <c r="MR41" s="52"/>
      <c r="MS41" s="52"/>
      <c r="MT41" s="52"/>
      <c r="MU41" s="52"/>
      <c r="MV41" s="52"/>
      <c r="MW41" s="52"/>
      <c r="MX41" s="52"/>
      <c r="MY41" s="52"/>
      <c r="MZ41" s="52"/>
      <c r="NA41" s="52"/>
      <c r="NB41" s="52"/>
      <c r="NC41" s="52"/>
      <c r="ND41" s="52"/>
      <c r="NE41" s="52"/>
      <c r="NF41" s="52"/>
      <c r="NG41" s="52"/>
      <c r="NH41" s="52"/>
      <c r="NI41" s="52"/>
      <c r="NJ41" s="52"/>
      <c r="NK41" s="52"/>
      <c r="NL41" s="52"/>
      <c r="NM41" s="52"/>
      <c r="NN41" s="52"/>
      <c r="NO41" s="52"/>
      <c r="NP41" s="52"/>
      <c r="NQ41" s="52"/>
      <c r="NR41" s="52"/>
      <c r="NS41" s="52"/>
      <c r="NT41" s="52"/>
      <c r="NU41" s="52"/>
      <c r="NV41" s="52"/>
      <c r="NW41" s="52"/>
      <c r="NX41" s="52"/>
      <c r="NY41" s="52"/>
      <c r="NZ41" s="52"/>
      <c r="OA41" s="52"/>
      <c r="OB41" s="52"/>
      <c r="OC41" s="52"/>
      <c r="OD41" s="52"/>
      <c r="OE41" s="52"/>
      <c r="OF41" s="52"/>
      <c r="OG41" s="52"/>
      <c r="OH41" s="52"/>
      <c r="OI41" s="52"/>
      <c r="OJ41" s="52"/>
      <c r="OK41" s="52"/>
      <c r="OL41" s="52"/>
      <c r="OM41" s="52"/>
      <c r="ON41" s="52"/>
      <c r="OO41" s="52"/>
      <c r="OP41" s="52"/>
      <c r="OQ41" s="52"/>
      <c r="OR41" s="52"/>
      <c r="OS41" s="52"/>
      <c r="OT41" s="52"/>
      <c r="OU41" s="52"/>
      <c r="OV41" s="52"/>
      <c r="OW41" s="52"/>
      <c r="OX41" s="52"/>
      <c r="OY41" s="76" t="str">
        <f t="shared" si="47"/>
        <v>SKRIPSI</v>
      </c>
      <c r="OZ41" s="41">
        <f t="shared" si="48"/>
        <v>4</v>
      </c>
      <c r="PA41" s="77">
        <f t="shared" si="49"/>
        <v>6</v>
      </c>
      <c r="PB41" s="77">
        <f t="shared" si="50"/>
        <v>24</v>
      </c>
      <c r="PC41" s="78">
        <f t="shared" si="51"/>
        <v>1.4408679927667269</v>
      </c>
      <c r="PD41" s="79">
        <f t="shared" si="52"/>
        <v>1.4408679927667269</v>
      </c>
    </row>
    <row r="42" spans="2:420" s="10" customFormat="1" ht="87" x14ac:dyDescent="0.35">
      <c r="B42" s="84" t="str">
        <f>'C. CP'!J48</f>
        <v>SKRIPSI</v>
      </c>
      <c r="C42" s="82">
        <f t="shared" si="45"/>
        <v>5</v>
      </c>
      <c r="D42" s="38">
        <v>6</v>
      </c>
      <c r="E42" s="37">
        <f t="shared" si="29"/>
        <v>30</v>
      </c>
      <c r="F42" s="37">
        <f t="shared" ref="F42:G42" si="56">F31</f>
        <v>2765</v>
      </c>
      <c r="G42" s="37">
        <f t="shared" si="56"/>
        <v>166</v>
      </c>
      <c r="H42" s="39">
        <f t="shared" si="31"/>
        <v>1.8010849909584088</v>
      </c>
      <c r="I42" s="40">
        <f t="shared" si="32"/>
        <v>1.8010849909584088</v>
      </c>
      <c r="J42" s="62"/>
      <c r="K42" s="53">
        <v>6</v>
      </c>
      <c r="L42" s="66" t="str">
        <f>'C. CP'!I48</f>
        <v>KU.5</v>
      </c>
      <c r="M42" s="58" t="str">
        <f>'C. CP'!H48</f>
        <v>Mampu mengambil keputusan secara tepat, dalam konteks penyelesaian masalah di bidang keahliannya berdasarkan hasil analisis informasi dan data;</v>
      </c>
      <c r="N42" s="49"/>
      <c r="O42" s="50"/>
      <c r="P42" s="50"/>
      <c r="Q42" s="50"/>
      <c r="R42" s="50"/>
      <c r="S42" s="50"/>
      <c r="T42" s="51"/>
      <c r="U42" s="51"/>
      <c r="V42" s="51"/>
      <c r="W42" s="51"/>
      <c r="X42" s="51"/>
      <c r="Y42" s="51"/>
      <c r="Z42" s="51"/>
      <c r="AA42" s="51"/>
      <c r="AB42" s="51"/>
      <c r="AC42" s="51"/>
      <c r="AD42" s="51"/>
      <c r="AE42" s="51"/>
      <c r="AF42" s="51"/>
      <c r="AG42" s="51"/>
      <c r="AH42" s="51"/>
      <c r="AI42" s="51"/>
      <c r="AJ42" s="51"/>
      <c r="AK42" s="51"/>
      <c r="AL42" s="51"/>
      <c r="AM42" s="51"/>
      <c r="AN42" s="51"/>
      <c r="AO42" s="51"/>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73"/>
      <c r="DA42" s="573"/>
      <c r="DB42" s="573"/>
      <c r="DC42" s="573"/>
      <c r="DD42" s="573"/>
      <c r="DE42" s="573"/>
      <c r="DF42" s="573"/>
      <c r="DG42" s="573"/>
      <c r="DH42" s="573"/>
      <c r="DI42" s="573"/>
      <c r="DJ42" s="573"/>
      <c r="DK42" s="573"/>
      <c r="DL42" s="573"/>
      <c r="DM42" s="573" t="s">
        <v>209</v>
      </c>
      <c r="DN42" s="573" t="s">
        <v>209</v>
      </c>
      <c r="DO42" s="573" t="s">
        <v>209</v>
      </c>
      <c r="DP42" s="573" t="s">
        <v>209</v>
      </c>
      <c r="DQ42" s="573" t="s">
        <v>209</v>
      </c>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52"/>
      <c r="GQ42" s="52"/>
      <c r="GR42" s="52"/>
      <c r="GS42" s="52"/>
      <c r="GT42" s="52"/>
      <c r="GU42" s="52"/>
      <c r="GV42" s="52"/>
      <c r="GW42" s="52"/>
      <c r="GX42" s="52"/>
      <c r="GY42" s="52"/>
      <c r="GZ42" s="52"/>
      <c r="HA42" s="52"/>
      <c r="HB42" s="52"/>
      <c r="HC42" s="52"/>
      <c r="HD42" s="52"/>
      <c r="HE42" s="52"/>
      <c r="HF42" s="52"/>
      <c r="HG42" s="52"/>
      <c r="HH42" s="52"/>
      <c r="HI42" s="52"/>
      <c r="HJ42" s="52"/>
      <c r="HK42" s="52"/>
      <c r="HL42" s="52"/>
      <c r="HM42" s="52"/>
      <c r="HN42" s="52"/>
      <c r="HO42" s="52"/>
      <c r="HP42" s="52"/>
      <c r="HQ42" s="52"/>
      <c r="HR42" s="52"/>
      <c r="HS42" s="52"/>
      <c r="HT42" s="52"/>
      <c r="HU42" s="52"/>
      <c r="HV42" s="52"/>
      <c r="HW42" s="52"/>
      <c r="HX42" s="52"/>
      <c r="HY42" s="52"/>
      <c r="HZ42" s="52"/>
      <c r="IA42" s="52"/>
      <c r="IB42" s="52"/>
      <c r="IC42" s="52"/>
      <c r="ID42" s="52"/>
      <c r="IE42" s="52"/>
      <c r="IF42" s="52"/>
      <c r="IG42" s="52"/>
      <c r="IH42" s="52"/>
      <c r="II42" s="52"/>
      <c r="IJ42" s="52"/>
      <c r="IK42" s="52"/>
      <c r="IL42" s="52"/>
      <c r="IM42" s="52"/>
      <c r="IN42" s="52"/>
      <c r="IO42" s="52"/>
      <c r="IP42" s="52"/>
      <c r="IQ42" s="52"/>
      <c r="IR42" s="52"/>
      <c r="IS42" s="52"/>
      <c r="IT42" s="52"/>
      <c r="IU42" s="52"/>
      <c r="IV42" s="52"/>
      <c r="IW42" s="52"/>
      <c r="IX42" s="52"/>
      <c r="IY42" s="52"/>
      <c r="IZ42" s="52"/>
      <c r="JA42" s="52"/>
      <c r="JB42" s="52"/>
      <c r="JC42" s="52"/>
      <c r="JD42" s="52"/>
      <c r="JE42" s="52"/>
      <c r="JF42" s="52"/>
      <c r="JG42" s="52"/>
      <c r="JH42" s="52"/>
      <c r="JI42" s="52"/>
      <c r="JJ42" s="52"/>
      <c r="JK42" s="52"/>
      <c r="JL42" s="52"/>
      <c r="JM42" s="52"/>
      <c r="JN42" s="52"/>
      <c r="JO42" s="52"/>
      <c r="JP42" s="52"/>
      <c r="JQ42" s="52"/>
      <c r="JR42" s="52"/>
      <c r="JS42" s="52"/>
      <c r="JT42" s="52"/>
      <c r="JU42" s="52"/>
      <c r="JV42" s="52"/>
      <c r="JW42" s="52"/>
      <c r="JX42" s="52"/>
      <c r="JY42" s="52"/>
      <c r="JZ42" s="52"/>
      <c r="KA42" s="52"/>
      <c r="KB42" s="52"/>
      <c r="KC42" s="52"/>
      <c r="KD42" s="52"/>
      <c r="KE42" s="52"/>
      <c r="KF42" s="52"/>
      <c r="KG42" s="52"/>
      <c r="KH42" s="52"/>
      <c r="KI42" s="52"/>
      <c r="KJ42" s="52"/>
      <c r="KK42" s="52"/>
      <c r="KL42" s="52"/>
      <c r="KM42" s="52"/>
      <c r="KN42" s="52"/>
      <c r="KO42" s="52"/>
      <c r="KP42" s="52"/>
      <c r="KQ42" s="52"/>
      <c r="KR42" s="52"/>
      <c r="KS42" s="52"/>
      <c r="KT42" s="52"/>
      <c r="KU42" s="52"/>
      <c r="KV42" s="52"/>
      <c r="KW42" s="52"/>
      <c r="KX42" s="52"/>
      <c r="KY42" s="52"/>
      <c r="KZ42" s="52"/>
      <c r="LA42" s="52"/>
      <c r="LB42" s="52"/>
      <c r="LC42" s="52"/>
      <c r="LD42" s="52"/>
      <c r="LE42" s="52"/>
      <c r="LF42" s="52"/>
      <c r="LG42" s="52"/>
      <c r="LH42" s="52"/>
      <c r="LI42" s="52"/>
      <c r="LJ42" s="52"/>
      <c r="LK42" s="52"/>
      <c r="LL42" s="52"/>
      <c r="LM42" s="52"/>
      <c r="LN42" s="52"/>
      <c r="LO42" s="52"/>
      <c r="LP42" s="52"/>
      <c r="LQ42" s="52"/>
      <c r="LR42" s="52"/>
      <c r="LS42" s="52"/>
      <c r="LT42" s="52"/>
      <c r="LU42" s="52"/>
      <c r="LV42" s="52"/>
      <c r="LW42" s="52"/>
      <c r="LX42" s="52"/>
      <c r="LY42" s="52"/>
      <c r="LZ42" s="52"/>
      <c r="MA42" s="52"/>
      <c r="MB42" s="52"/>
      <c r="MC42" s="52"/>
      <c r="MD42" s="52"/>
      <c r="ME42" s="52"/>
      <c r="MF42" s="52"/>
      <c r="MG42" s="52"/>
      <c r="MH42" s="52"/>
      <c r="MI42" s="52"/>
      <c r="MJ42" s="52"/>
      <c r="MK42" s="52"/>
      <c r="ML42" s="52"/>
      <c r="MM42" s="52"/>
      <c r="MN42" s="52"/>
      <c r="MO42" s="52"/>
      <c r="MP42" s="52"/>
      <c r="MQ42" s="52"/>
      <c r="MR42" s="52"/>
      <c r="MS42" s="52"/>
      <c r="MT42" s="52"/>
      <c r="MU42" s="52"/>
      <c r="MV42" s="52"/>
      <c r="MW42" s="52"/>
      <c r="MX42" s="52"/>
      <c r="MY42" s="52"/>
      <c r="MZ42" s="52"/>
      <c r="NA42" s="52"/>
      <c r="NB42" s="52"/>
      <c r="NC42" s="52"/>
      <c r="ND42" s="52"/>
      <c r="NE42" s="52"/>
      <c r="NF42" s="52"/>
      <c r="NG42" s="52"/>
      <c r="NH42" s="52"/>
      <c r="NI42" s="52"/>
      <c r="NJ42" s="52"/>
      <c r="NK42" s="52"/>
      <c r="NL42" s="52"/>
      <c r="NM42" s="52"/>
      <c r="NN42" s="52"/>
      <c r="NO42" s="52"/>
      <c r="NP42" s="52"/>
      <c r="NQ42" s="52"/>
      <c r="NR42" s="52"/>
      <c r="NS42" s="52"/>
      <c r="NT42" s="52"/>
      <c r="NU42" s="52"/>
      <c r="NV42" s="52"/>
      <c r="NW42" s="52"/>
      <c r="NX42" s="52"/>
      <c r="NY42" s="52"/>
      <c r="NZ42" s="52"/>
      <c r="OA42" s="52"/>
      <c r="OB42" s="52"/>
      <c r="OC42" s="52"/>
      <c r="OD42" s="52"/>
      <c r="OE42" s="52"/>
      <c r="OF42" s="52"/>
      <c r="OG42" s="52"/>
      <c r="OH42" s="52"/>
      <c r="OI42" s="52"/>
      <c r="OJ42" s="52"/>
      <c r="OK42" s="52"/>
      <c r="OL42" s="52"/>
      <c r="OM42" s="52"/>
      <c r="ON42" s="52"/>
      <c r="OO42" s="52"/>
      <c r="OP42" s="52"/>
      <c r="OQ42" s="52"/>
      <c r="OR42" s="52"/>
      <c r="OS42" s="52"/>
      <c r="OT42" s="52"/>
      <c r="OU42" s="52"/>
      <c r="OV42" s="52"/>
      <c r="OW42" s="52"/>
      <c r="OX42" s="52"/>
      <c r="OY42" s="76" t="str">
        <f t="shared" si="47"/>
        <v>SKRIPSI</v>
      </c>
      <c r="OZ42" s="41">
        <f t="shared" si="48"/>
        <v>5</v>
      </c>
      <c r="PA42" s="77">
        <f t="shared" si="49"/>
        <v>6</v>
      </c>
      <c r="PB42" s="77">
        <f t="shared" si="50"/>
        <v>30</v>
      </c>
      <c r="PC42" s="78">
        <f t="shared" si="51"/>
        <v>1.8010849909584088</v>
      </c>
      <c r="PD42" s="79">
        <f t="shared" si="52"/>
        <v>1.8010849909584088</v>
      </c>
    </row>
    <row r="43" spans="2:420" s="10" customFormat="1" ht="87" x14ac:dyDescent="0.35">
      <c r="B43" s="84" t="str">
        <f>'C. CP'!J49</f>
        <v>PPL, KKN</v>
      </c>
      <c r="C43" s="82">
        <f t="shared" si="45"/>
        <v>3</v>
      </c>
      <c r="D43" s="38">
        <v>4</v>
      </c>
      <c r="E43" s="37">
        <f t="shared" si="29"/>
        <v>12</v>
      </c>
      <c r="F43" s="37">
        <f t="shared" ref="F43:G43" si="57">F32</f>
        <v>2765</v>
      </c>
      <c r="G43" s="37">
        <f t="shared" si="57"/>
        <v>166</v>
      </c>
      <c r="H43" s="39">
        <f t="shared" si="31"/>
        <v>0.72043399638336347</v>
      </c>
      <c r="I43" s="40">
        <f t="shared" si="32"/>
        <v>0.72043399638336347</v>
      </c>
      <c r="J43" s="62"/>
      <c r="K43" s="53">
        <v>7</v>
      </c>
      <c r="L43" s="66" t="str">
        <f>'C. CP'!I49</f>
        <v>KU.6</v>
      </c>
      <c r="M43" s="58" t="str">
        <f>'C. CP'!H49</f>
        <v>Mampu memelihara dan mengembangkan jaringan kerja dengan pembimbing, kolega dan sejawat baik di dalam maupun di luar lembaganya;</v>
      </c>
      <c r="N43" s="49"/>
      <c r="O43" s="50"/>
      <c r="P43" s="50"/>
      <c r="Q43" s="50"/>
      <c r="R43" s="50"/>
      <c r="S43" s="50"/>
      <c r="T43" s="51"/>
      <c r="U43" s="51"/>
      <c r="V43" s="51"/>
      <c r="W43" s="51"/>
      <c r="X43" s="51"/>
      <c r="Y43" s="51"/>
      <c r="Z43" s="51"/>
      <c r="AA43" s="51"/>
      <c r="AB43" s="51"/>
      <c r="AC43" s="51"/>
      <c r="AD43" s="51"/>
      <c r="AE43" s="51"/>
      <c r="AF43" s="51"/>
      <c r="AG43" s="51"/>
      <c r="AH43" s="51"/>
      <c r="AI43" s="51"/>
      <c r="AJ43" s="51"/>
      <c r="AK43" s="51"/>
      <c r="AL43" s="51"/>
      <c r="AM43" s="51"/>
      <c r="AN43" s="51"/>
      <c r="AO43" s="51"/>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73"/>
      <c r="CT43" s="573"/>
      <c r="CU43" s="573"/>
      <c r="CV43" s="573"/>
      <c r="CW43" s="573" t="s">
        <v>209</v>
      </c>
      <c r="CX43" s="573" t="s">
        <v>209</v>
      </c>
      <c r="CY43" s="573"/>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c r="GL43" s="52"/>
      <c r="GM43" s="52"/>
      <c r="GN43" s="52"/>
      <c r="GO43" s="52"/>
      <c r="GP43" s="52"/>
      <c r="GQ43" s="52"/>
      <c r="GR43" s="52"/>
      <c r="GS43" s="52"/>
      <c r="GT43" s="52"/>
      <c r="GU43" s="52"/>
      <c r="GV43" s="52"/>
      <c r="GW43" s="52"/>
      <c r="GX43" s="52"/>
      <c r="GY43" s="52"/>
      <c r="GZ43" s="52"/>
      <c r="HA43" s="52"/>
      <c r="HB43" s="52"/>
      <c r="HC43" s="52"/>
      <c r="HD43" s="52"/>
      <c r="HE43" s="52"/>
      <c r="HF43" s="52"/>
      <c r="HG43" s="52"/>
      <c r="HH43" s="52"/>
      <c r="HI43" s="52"/>
      <c r="HJ43" s="52"/>
      <c r="HK43" s="52"/>
      <c r="HL43" s="52"/>
      <c r="HM43" s="52"/>
      <c r="HN43" s="52"/>
      <c r="HO43" s="52"/>
      <c r="HP43" s="52"/>
      <c r="HQ43" s="52"/>
      <c r="HR43" s="52"/>
      <c r="HS43" s="52"/>
      <c r="HT43" s="52"/>
      <c r="HU43" s="52"/>
      <c r="HV43" s="52"/>
      <c r="HW43" s="52"/>
      <c r="HX43" s="52"/>
      <c r="HY43" s="52"/>
      <c r="HZ43" s="52"/>
      <c r="IA43" s="52"/>
      <c r="IB43" s="52"/>
      <c r="IC43" s="52"/>
      <c r="ID43" s="52"/>
      <c r="IE43" s="52"/>
      <c r="IF43" s="52"/>
      <c r="IG43" s="52"/>
      <c r="IH43" s="52"/>
      <c r="II43" s="52"/>
      <c r="IJ43" s="52"/>
      <c r="IK43" s="52"/>
      <c r="IL43" s="52"/>
      <c r="IM43" s="52"/>
      <c r="IN43" s="52"/>
      <c r="IO43" s="52"/>
      <c r="IP43" s="52"/>
      <c r="IQ43" s="52"/>
      <c r="IR43" s="52"/>
      <c r="IS43" s="52"/>
      <c r="IT43" s="52"/>
      <c r="IU43" s="52"/>
      <c r="IV43" s="52"/>
      <c r="IW43" s="52"/>
      <c r="IX43" s="52"/>
      <c r="IY43" s="52"/>
      <c r="IZ43" s="52"/>
      <c r="JA43" s="52"/>
      <c r="JB43" s="52"/>
      <c r="JC43" s="52"/>
      <c r="JD43" s="52"/>
      <c r="JE43" s="52"/>
      <c r="JF43" s="52"/>
      <c r="JG43" s="52"/>
      <c r="JH43" s="52"/>
      <c r="JI43" s="52"/>
      <c r="JJ43" s="52"/>
      <c r="JK43" s="52"/>
      <c r="JL43" s="52"/>
      <c r="JM43" s="52"/>
      <c r="JN43" s="52"/>
      <c r="JO43" s="52"/>
      <c r="JP43" s="52"/>
      <c r="JQ43" s="52"/>
      <c r="JR43" s="52"/>
      <c r="JS43" s="52"/>
      <c r="JT43" s="52"/>
      <c r="JU43" s="52"/>
      <c r="JV43" s="52"/>
      <c r="JW43" s="52"/>
      <c r="JX43" s="52"/>
      <c r="JY43" s="52"/>
      <c r="JZ43" s="52"/>
      <c r="KA43" s="52"/>
      <c r="KB43" s="52"/>
      <c r="KC43" s="52"/>
      <c r="KD43" s="52"/>
      <c r="KE43" s="52"/>
      <c r="KF43" s="52"/>
      <c r="KG43" s="52"/>
      <c r="KH43" s="52"/>
      <c r="KI43" s="52"/>
      <c r="KJ43" s="52"/>
      <c r="KK43" s="52"/>
      <c r="KL43" s="52"/>
      <c r="KM43" s="52"/>
      <c r="KN43" s="52"/>
      <c r="KO43" s="52"/>
      <c r="KP43" s="52"/>
      <c r="KQ43" s="52"/>
      <c r="KR43" s="52"/>
      <c r="KS43" s="52"/>
      <c r="KT43" s="52"/>
      <c r="KU43" s="52"/>
      <c r="KV43" s="52"/>
      <c r="KW43" s="52"/>
      <c r="KX43" s="52"/>
      <c r="KY43" s="52"/>
      <c r="KZ43" s="52"/>
      <c r="LA43" s="52"/>
      <c r="LB43" s="52"/>
      <c r="LC43" s="52"/>
      <c r="LD43" s="52"/>
      <c r="LE43" s="52"/>
      <c r="LF43" s="52"/>
      <c r="LG43" s="52"/>
      <c r="LH43" s="52"/>
      <c r="LI43" s="52"/>
      <c r="LJ43" s="52"/>
      <c r="LK43" s="52"/>
      <c r="LL43" s="52"/>
      <c r="LM43" s="52"/>
      <c r="LN43" s="52"/>
      <c r="LO43" s="52"/>
      <c r="LP43" s="52"/>
      <c r="LQ43" s="52"/>
      <c r="LR43" s="52"/>
      <c r="LS43" s="52"/>
      <c r="LT43" s="52"/>
      <c r="LU43" s="52"/>
      <c r="LV43" s="52"/>
      <c r="LW43" s="52"/>
      <c r="LX43" s="52"/>
      <c r="LY43" s="52"/>
      <c r="LZ43" s="52"/>
      <c r="MA43" s="52"/>
      <c r="MB43" s="52"/>
      <c r="MC43" s="52"/>
      <c r="MD43" s="52"/>
      <c r="ME43" s="52"/>
      <c r="MF43" s="52"/>
      <c r="MG43" s="52"/>
      <c r="MH43" s="52"/>
      <c r="MI43" s="52"/>
      <c r="MJ43" s="52"/>
      <c r="MK43" s="52"/>
      <c r="ML43" s="52"/>
      <c r="MM43" s="52"/>
      <c r="MN43" s="52"/>
      <c r="MO43" s="52"/>
      <c r="MP43" s="52"/>
      <c r="MQ43" s="52"/>
      <c r="MR43" s="52"/>
      <c r="MS43" s="52"/>
      <c r="MT43" s="52"/>
      <c r="MU43" s="52"/>
      <c r="MV43" s="52"/>
      <c r="MW43" s="52"/>
      <c r="MX43" s="52"/>
      <c r="MY43" s="52"/>
      <c r="MZ43" s="52"/>
      <c r="NA43" s="52"/>
      <c r="NB43" s="52"/>
      <c r="NC43" s="52"/>
      <c r="ND43" s="52"/>
      <c r="NE43" s="52"/>
      <c r="NF43" s="52"/>
      <c r="NG43" s="52"/>
      <c r="NH43" s="52"/>
      <c r="NI43" s="52"/>
      <c r="NJ43" s="52"/>
      <c r="NK43" s="52"/>
      <c r="NL43" s="52"/>
      <c r="NM43" s="52"/>
      <c r="NN43" s="52"/>
      <c r="NO43" s="52"/>
      <c r="NP43" s="52"/>
      <c r="NQ43" s="52"/>
      <c r="NR43" s="52"/>
      <c r="NS43" s="52"/>
      <c r="NT43" s="52"/>
      <c r="NU43" s="52"/>
      <c r="NV43" s="52"/>
      <c r="NW43" s="52"/>
      <c r="NX43" s="52"/>
      <c r="NY43" s="52"/>
      <c r="NZ43" s="52"/>
      <c r="OA43" s="52"/>
      <c r="OB43" s="52"/>
      <c r="OC43" s="52"/>
      <c r="OD43" s="52"/>
      <c r="OE43" s="52"/>
      <c r="OF43" s="52"/>
      <c r="OG43" s="52"/>
      <c r="OH43" s="52"/>
      <c r="OI43" s="52"/>
      <c r="OJ43" s="52"/>
      <c r="OK43" s="52"/>
      <c r="OL43" s="52"/>
      <c r="OM43" s="52"/>
      <c r="ON43" s="52"/>
      <c r="OO43" s="52"/>
      <c r="OP43" s="52"/>
      <c r="OQ43" s="52"/>
      <c r="OR43" s="52"/>
      <c r="OS43" s="573"/>
      <c r="OT43" s="573"/>
      <c r="OU43" s="573" t="s">
        <v>209</v>
      </c>
      <c r="OV43" s="573"/>
      <c r="OW43" s="573"/>
      <c r="OX43" s="573"/>
      <c r="OY43" s="76" t="str">
        <f t="shared" si="47"/>
        <v>PPL, KKN</v>
      </c>
      <c r="OZ43" s="41">
        <f t="shared" si="48"/>
        <v>3</v>
      </c>
      <c r="PA43" s="77">
        <f t="shared" si="49"/>
        <v>4</v>
      </c>
      <c r="PB43" s="77">
        <f t="shared" si="50"/>
        <v>12</v>
      </c>
      <c r="PC43" s="78">
        <f t="shared" si="51"/>
        <v>0.72043399638336347</v>
      </c>
      <c r="PD43" s="79">
        <f t="shared" si="52"/>
        <v>0.72043399638336347</v>
      </c>
    </row>
    <row r="44" spans="2:420" s="10" customFormat="1" ht="116" x14ac:dyDescent="0.35">
      <c r="B44" s="84" t="str">
        <f>'C. CP'!J50</f>
        <v>PPL, KKN</v>
      </c>
      <c r="C44" s="82">
        <f t="shared" si="45"/>
        <v>2</v>
      </c>
      <c r="D44" s="38">
        <v>4</v>
      </c>
      <c r="E44" s="37">
        <f t="shared" si="29"/>
        <v>8</v>
      </c>
      <c r="F44" s="37">
        <f t="shared" ref="F44:G44" si="58">F33</f>
        <v>2765</v>
      </c>
      <c r="G44" s="37">
        <f t="shared" si="58"/>
        <v>166</v>
      </c>
      <c r="H44" s="39">
        <f t="shared" si="31"/>
        <v>0.4802893309222423</v>
      </c>
      <c r="I44" s="40">
        <f t="shared" si="32"/>
        <v>0.4802893309222423</v>
      </c>
      <c r="J44" s="62"/>
      <c r="K44" s="53">
        <v>8</v>
      </c>
      <c r="L44" s="66" t="str">
        <f>'C. CP'!I50</f>
        <v>KU.7</v>
      </c>
      <c r="M44" s="58" t="str">
        <f>'C. CP'!H50</f>
        <v>Mampu bertanggungjawab atas pencapaian hasil kerja kelompok melakukan supervisi dan evaluasi terhadap penyelesaian pekerjaan yang ditugaskan kepada pekerja yang berada di bawah tanggung jawabnya;</v>
      </c>
      <c r="N44" s="49"/>
      <c r="O44" s="50"/>
      <c r="P44" s="50"/>
      <c r="Q44" s="50"/>
      <c r="R44" s="50"/>
      <c r="S44" s="50"/>
      <c r="T44" s="51"/>
      <c r="U44" s="51"/>
      <c r="V44" s="51"/>
      <c r="W44" s="51"/>
      <c r="X44" s="51"/>
      <c r="Y44" s="51"/>
      <c r="Z44" s="51"/>
      <c r="AA44" s="51"/>
      <c r="AB44" s="51"/>
      <c r="AC44" s="51"/>
      <c r="AD44" s="51"/>
      <c r="AE44" s="51"/>
      <c r="AF44" s="51"/>
      <c r="AG44" s="51"/>
      <c r="AH44" s="51"/>
      <c r="AI44" s="51"/>
      <c r="AJ44" s="51"/>
      <c r="AK44" s="51"/>
      <c r="AL44" s="51"/>
      <c r="AM44" s="51"/>
      <c r="AN44" s="51"/>
      <c r="AO44" s="51"/>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73"/>
      <c r="CT44" s="573"/>
      <c r="CU44" s="573"/>
      <c r="CV44" s="573"/>
      <c r="CW44" s="573"/>
      <c r="CX44" s="573"/>
      <c r="CY44" s="573" t="s">
        <v>209</v>
      </c>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73"/>
      <c r="OU44" s="573"/>
      <c r="OV44" s="573"/>
      <c r="OW44" s="573"/>
      <c r="OX44" s="573" t="s">
        <v>209</v>
      </c>
      <c r="OY44" s="76" t="str">
        <f t="shared" si="47"/>
        <v>PPL, KKN</v>
      </c>
      <c r="OZ44" s="41">
        <f t="shared" si="48"/>
        <v>2</v>
      </c>
      <c r="PA44" s="77">
        <f t="shared" si="49"/>
        <v>4</v>
      </c>
      <c r="PB44" s="77">
        <f t="shared" si="50"/>
        <v>8</v>
      </c>
      <c r="PC44" s="78">
        <f t="shared" si="51"/>
        <v>0.4802893309222423</v>
      </c>
      <c r="PD44" s="79">
        <f t="shared" si="52"/>
        <v>0.4802893309222423</v>
      </c>
    </row>
    <row r="45" spans="2:420" s="10" customFormat="1" ht="91.5" customHeight="1" x14ac:dyDescent="0.35">
      <c r="B45" s="84" t="str">
        <f>'C. CP'!J51</f>
        <v>Taqwim al Ta'lim al Lughawi</v>
      </c>
      <c r="C45" s="82">
        <f t="shared" si="45"/>
        <v>5</v>
      </c>
      <c r="D45" s="38">
        <v>6</v>
      </c>
      <c r="E45" s="37">
        <f t="shared" si="29"/>
        <v>30</v>
      </c>
      <c r="F45" s="37">
        <f t="shared" ref="F45:G45" si="59">F34</f>
        <v>2765</v>
      </c>
      <c r="G45" s="37">
        <f t="shared" si="59"/>
        <v>166</v>
      </c>
      <c r="H45" s="39">
        <f t="shared" si="31"/>
        <v>1.8010849909584088</v>
      </c>
      <c r="I45" s="40">
        <f t="shared" si="32"/>
        <v>1.8010849909584088</v>
      </c>
      <c r="J45" s="62"/>
      <c r="K45" s="53">
        <v>9</v>
      </c>
      <c r="L45" s="66" t="str">
        <f>'C. CP'!I51</f>
        <v>KU.8</v>
      </c>
      <c r="M45" s="58" t="str">
        <f>'C. CP'!H51</f>
        <v>Mampu melakukan proses evaluasi diri terhadap kelompok kerja yang berada di bawah tanggungjawabnya dan mampu mengelola pembelajaran secara mandiri;</v>
      </c>
      <c r="N45" s="49"/>
      <c r="O45" s="50"/>
      <c r="P45" s="50"/>
      <c r="Q45" s="50"/>
      <c r="R45" s="50"/>
      <c r="S45" s="50"/>
      <c r="T45" s="51"/>
      <c r="U45" s="51"/>
      <c r="V45" s="51"/>
      <c r="W45" s="51"/>
      <c r="X45" s="51"/>
      <c r="Y45" s="51"/>
      <c r="Z45" s="51"/>
      <c r="AA45" s="51"/>
      <c r="AB45" s="51"/>
      <c r="AC45" s="51"/>
      <c r="AD45" s="51"/>
      <c r="AE45" s="51"/>
      <c r="AF45" s="51"/>
      <c r="AG45" s="51"/>
      <c r="AH45" s="51"/>
      <c r="AI45" s="51"/>
      <c r="AJ45" s="51"/>
      <c r="AK45" s="51"/>
      <c r="AL45" s="51"/>
      <c r="AM45" s="51"/>
      <c r="AN45" s="51"/>
      <c r="AO45" s="51"/>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c r="IX45" s="52"/>
      <c r="IY45" s="52"/>
      <c r="IZ45" s="52"/>
      <c r="JA45" s="52"/>
      <c r="JB45" s="52"/>
      <c r="JC45" s="52"/>
      <c r="JD45" s="52"/>
      <c r="JE45" s="52"/>
      <c r="JF45" s="52"/>
      <c r="JG45" s="52"/>
      <c r="JH45" s="52"/>
      <c r="JI45" s="52"/>
      <c r="JJ45" s="52"/>
      <c r="JK45" s="52"/>
      <c r="JL45" s="52"/>
      <c r="JM45" s="52"/>
      <c r="JN45" s="52"/>
      <c r="JO45" s="52"/>
      <c r="JP45" s="52"/>
      <c r="JQ45" s="52"/>
      <c r="JR45" s="52"/>
      <c r="JS45" s="52"/>
      <c r="JT45" s="52"/>
      <c r="JU45" s="52"/>
      <c r="JV45" s="52"/>
      <c r="JW45" s="52"/>
      <c r="JX45" s="52"/>
      <c r="JY45" s="52"/>
      <c r="JZ45" s="52"/>
      <c r="KA45" s="52"/>
      <c r="KB45" s="52"/>
      <c r="KC45" s="52"/>
      <c r="KD45" s="52"/>
      <c r="KE45" s="52"/>
      <c r="KF45" s="52"/>
      <c r="KG45" s="52"/>
      <c r="KH45" s="52"/>
      <c r="KI45" s="52"/>
      <c r="KJ45" s="52"/>
      <c r="KK45" s="52"/>
      <c r="KL45" s="52"/>
      <c r="KM45" s="52"/>
      <c r="KN45" s="52"/>
      <c r="KO45" s="52"/>
      <c r="KP45" s="52"/>
      <c r="KQ45" s="52"/>
      <c r="KR45" s="52"/>
      <c r="KS45" s="52"/>
      <c r="KT45" s="52"/>
      <c r="KU45" s="52"/>
      <c r="KV45" s="52"/>
      <c r="KW45" s="52"/>
      <c r="KX45" s="52"/>
      <c r="KY45" s="52"/>
      <c r="KZ45" s="52"/>
      <c r="LA45" s="52"/>
      <c r="LB45" s="52"/>
      <c r="LC45" s="52"/>
      <c r="LD45" s="52"/>
      <c r="LE45" s="52"/>
      <c r="LF45" s="52"/>
      <c r="LG45" s="52"/>
      <c r="LH45" s="52"/>
      <c r="LI45" s="52"/>
      <c r="LJ45" s="52"/>
      <c r="LK45" s="52"/>
      <c r="LL45" s="52"/>
      <c r="LM45" s="52"/>
      <c r="LN45" s="52"/>
      <c r="LO45" s="52"/>
      <c r="LP45" s="52"/>
      <c r="LQ45" s="52"/>
      <c r="LR45" s="52"/>
      <c r="LS45" s="52"/>
      <c r="LT45" s="52"/>
      <c r="LU45" s="52"/>
      <c r="LV45" s="52"/>
      <c r="LW45" s="52"/>
      <c r="LX45" s="52"/>
      <c r="LY45" s="52"/>
      <c r="LZ45" s="52"/>
      <c r="MA45" s="52"/>
      <c r="MB45" s="52"/>
      <c r="MC45" s="52"/>
      <c r="MD45" s="52"/>
      <c r="ME45" s="52"/>
      <c r="MF45" s="52"/>
      <c r="MG45" s="52"/>
      <c r="MH45" s="52"/>
      <c r="MI45" s="52"/>
      <c r="MJ45" s="52"/>
      <c r="MK45" s="52"/>
      <c r="ML45" s="52"/>
      <c r="MM45" s="52"/>
      <c r="MN45" s="52"/>
      <c r="MO45" s="52"/>
      <c r="MP45" s="52"/>
      <c r="MQ45" s="52"/>
      <c r="MR45" s="52"/>
      <c r="MS45" s="52"/>
      <c r="MT45" s="52"/>
      <c r="MU45" s="52"/>
      <c r="MV45" s="52"/>
      <c r="MW45" s="52"/>
      <c r="MX45" s="52"/>
      <c r="MY45" s="52"/>
      <c r="MZ45" s="52"/>
      <c r="NA45" s="52"/>
      <c r="NB45" s="52"/>
      <c r="NC45" s="52"/>
      <c r="ND45" s="52"/>
      <c r="NE45" s="52"/>
      <c r="NF45" s="52"/>
      <c r="NG45" s="52"/>
      <c r="NH45" s="52"/>
      <c r="NI45" s="52"/>
      <c r="NJ45" s="52"/>
      <c r="NK45" s="52"/>
      <c r="NL45" s="52"/>
      <c r="NM45" s="52"/>
      <c r="NN45" s="52"/>
      <c r="NO45" s="52"/>
      <c r="NP45" s="52"/>
      <c r="NQ45" s="52"/>
      <c r="NR45" s="52"/>
      <c r="NS45" s="52"/>
      <c r="NT45" s="52"/>
      <c r="NU45" s="52"/>
      <c r="NV45" s="52"/>
      <c r="NW45" s="52"/>
      <c r="NX45" s="52"/>
      <c r="NY45" s="52"/>
      <c r="NZ45" s="52"/>
      <c r="OA45" s="52"/>
      <c r="OB45" s="52"/>
      <c r="OC45" s="52"/>
      <c r="OD45" s="52"/>
      <c r="OE45" s="52"/>
      <c r="OF45" s="52"/>
      <c r="OG45" s="52"/>
      <c r="OH45" s="52"/>
      <c r="OI45" s="52"/>
      <c r="OJ45" s="52"/>
      <c r="OK45" s="52"/>
      <c r="OL45" s="52"/>
      <c r="OM45" s="52"/>
      <c r="ON45" s="52"/>
      <c r="OO45" s="573" t="s">
        <v>209</v>
      </c>
      <c r="OP45" s="573" t="s">
        <v>209</v>
      </c>
      <c r="OQ45" s="573" t="s">
        <v>209</v>
      </c>
      <c r="OR45" s="573" t="s">
        <v>209</v>
      </c>
      <c r="OS45" s="573" t="s">
        <v>209</v>
      </c>
      <c r="OT45" s="573"/>
      <c r="OU45" s="52"/>
      <c r="OV45" s="52"/>
      <c r="OW45" s="52"/>
      <c r="OX45" s="52"/>
      <c r="OY45" s="76" t="str">
        <f t="shared" si="47"/>
        <v>Taqwim al Ta'lim al Lughawi</v>
      </c>
      <c r="OZ45" s="41">
        <f t="shared" si="48"/>
        <v>5</v>
      </c>
      <c r="PA45" s="77">
        <f t="shared" si="49"/>
        <v>6</v>
      </c>
      <c r="PB45" s="77">
        <f t="shared" si="50"/>
        <v>30</v>
      </c>
      <c r="PC45" s="78">
        <f t="shared" si="51"/>
        <v>1.8010849909584088</v>
      </c>
      <c r="PD45" s="79">
        <f t="shared" si="52"/>
        <v>1.8010849909584088</v>
      </c>
    </row>
    <row r="46" spans="2:420" s="10" customFormat="1" ht="77.150000000000006" customHeight="1" x14ac:dyDescent="0.35">
      <c r="B46" s="84" t="str">
        <f>'C. CP'!J52</f>
        <v>Al Hasub al Arabi</v>
      </c>
      <c r="C46" s="82">
        <f t="shared" si="45"/>
        <v>2</v>
      </c>
      <c r="D46" s="38">
        <v>6</v>
      </c>
      <c r="E46" s="37">
        <f t="shared" si="29"/>
        <v>12</v>
      </c>
      <c r="F46" s="37">
        <f t="shared" ref="F46:G46" si="60">F35</f>
        <v>2765</v>
      </c>
      <c r="G46" s="37">
        <f t="shared" si="60"/>
        <v>166</v>
      </c>
      <c r="H46" s="39">
        <f t="shared" si="31"/>
        <v>0.72043399638336347</v>
      </c>
      <c r="I46" s="40">
        <f t="shared" si="32"/>
        <v>0.72043399638336347</v>
      </c>
      <c r="J46" s="62"/>
      <c r="K46" s="53">
        <v>10</v>
      </c>
      <c r="L46" s="66" t="str">
        <f>'C. CP'!I52</f>
        <v>KU.9</v>
      </c>
      <c r="M46" s="58" t="str">
        <f>'C. CP'!H52</f>
        <v>Mampu mendokumentasikan, menyimpan, mengamanahkan, dan menemukan kembali data untuk menjamin kesahihan mencegah plagiasi;</v>
      </c>
      <c r="N46" s="49"/>
      <c r="O46" s="50"/>
      <c r="P46" s="50"/>
      <c r="Q46" s="50"/>
      <c r="R46" s="50"/>
      <c r="S46" s="50"/>
      <c r="T46" s="51"/>
      <c r="U46" s="51"/>
      <c r="V46" s="51"/>
      <c r="W46" s="51"/>
      <c r="X46" s="51"/>
      <c r="Y46" s="51"/>
      <c r="Z46" s="51"/>
      <c r="AA46" s="51"/>
      <c r="AB46" s="51"/>
      <c r="AC46" s="51"/>
      <c r="AD46" s="51"/>
      <c r="AE46" s="51"/>
      <c r="AF46" s="51"/>
      <c r="AG46" s="51"/>
      <c r="AH46" s="51"/>
      <c r="AI46" s="51"/>
      <c r="AJ46" s="51"/>
      <c r="AK46" s="51"/>
      <c r="AL46" s="51"/>
      <c r="AM46" s="51"/>
      <c r="AN46" s="51"/>
      <c r="AO46" s="51"/>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c r="IX46" s="52"/>
      <c r="IY46" s="52"/>
      <c r="IZ46" s="52"/>
      <c r="JA46" s="52"/>
      <c r="JB46" s="52"/>
      <c r="JC46" s="52"/>
      <c r="JD46" s="52"/>
      <c r="JE46" s="52"/>
      <c r="JF46" s="52"/>
      <c r="JG46" s="52"/>
      <c r="JH46" s="52"/>
      <c r="JI46" s="52"/>
      <c r="JJ46" s="52"/>
      <c r="JK46" s="52"/>
      <c r="JL46" s="52"/>
      <c r="JM46" s="52"/>
      <c r="JN46" s="52"/>
      <c r="JO46" s="52"/>
      <c r="JP46" s="52"/>
      <c r="JQ46" s="52"/>
      <c r="JR46" s="52"/>
      <c r="JS46" s="52"/>
      <c r="JT46" s="52"/>
      <c r="JU46" s="52"/>
      <c r="JV46" s="52"/>
      <c r="JW46" s="52"/>
      <c r="JX46" s="52"/>
      <c r="JY46" s="52"/>
      <c r="JZ46" s="52"/>
      <c r="KA46" s="52"/>
      <c r="KB46" s="52"/>
      <c r="KC46" s="52"/>
      <c r="KD46" s="52"/>
      <c r="KE46" s="52"/>
      <c r="KF46" s="52"/>
      <c r="KG46" s="52"/>
      <c r="KH46" s="52"/>
      <c r="KI46" s="52"/>
      <c r="KJ46" s="52"/>
      <c r="KK46" s="52"/>
      <c r="KL46" s="52"/>
      <c r="KM46" s="52"/>
      <c r="KN46" s="52"/>
      <c r="KO46" s="52"/>
      <c r="KP46" s="52"/>
      <c r="KQ46" s="52"/>
      <c r="KR46" s="52"/>
      <c r="KS46" s="52"/>
      <c r="KT46" s="52"/>
      <c r="KU46" s="52"/>
      <c r="KV46" s="52"/>
      <c r="KW46" s="52"/>
      <c r="KX46" s="52"/>
      <c r="KY46" s="52"/>
      <c r="KZ46" s="52"/>
      <c r="LA46" s="52"/>
      <c r="LB46" s="52"/>
      <c r="LC46" s="52"/>
      <c r="LD46" s="52"/>
      <c r="LE46" s="52"/>
      <c r="LF46" s="52"/>
      <c r="LG46" s="52"/>
      <c r="LH46" s="52"/>
      <c r="LI46" s="52"/>
      <c r="LJ46" s="52"/>
      <c r="LK46" s="52"/>
      <c r="LL46" s="52"/>
      <c r="LM46" s="52"/>
      <c r="LN46" s="52"/>
      <c r="LO46" s="52"/>
      <c r="LP46" s="52"/>
      <c r="LQ46" s="52"/>
      <c r="LR46" s="52"/>
      <c r="LS46" s="52"/>
      <c r="LT46" s="52"/>
      <c r="LU46" s="52"/>
      <c r="LV46" s="52"/>
      <c r="LW46" s="52"/>
      <c r="LX46" s="52"/>
      <c r="LY46" s="52"/>
      <c r="LZ46" s="52"/>
      <c r="MA46" s="52"/>
      <c r="MB46" s="52"/>
      <c r="MC46" s="52"/>
      <c r="MD46" s="52"/>
      <c r="ME46" s="52"/>
      <c r="MF46" s="52"/>
      <c r="MG46" s="52"/>
      <c r="MH46" s="52"/>
      <c r="MI46" s="52"/>
      <c r="MJ46" s="52"/>
      <c r="MK46" s="52"/>
      <c r="ML46" s="52"/>
      <c r="MM46" s="52"/>
      <c r="MN46" s="52"/>
      <c r="MO46" s="52"/>
      <c r="MP46" s="52"/>
      <c r="MQ46" s="52"/>
      <c r="MR46" s="573"/>
      <c r="MS46" s="573"/>
      <c r="MT46" s="573" t="s">
        <v>209</v>
      </c>
      <c r="MU46" s="573" t="s">
        <v>209</v>
      </c>
      <c r="MV46" s="573"/>
      <c r="MW46" s="52"/>
      <c r="MX46" s="52"/>
      <c r="MY46" s="52"/>
      <c r="MZ46" s="52"/>
      <c r="NA46" s="52"/>
      <c r="NB46" s="52"/>
      <c r="NC46" s="52"/>
      <c r="ND46" s="52"/>
      <c r="NE46" s="52"/>
      <c r="NF46" s="52"/>
      <c r="NG46" s="52"/>
      <c r="NH46" s="52"/>
      <c r="NI46" s="52"/>
      <c r="NJ46" s="52"/>
      <c r="NK46" s="52"/>
      <c r="NL46" s="52"/>
      <c r="NM46" s="52"/>
      <c r="NN46" s="52"/>
      <c r="NO46" s="52"/>
      <c r="NP46" s="52"/>
      <c r="NQ46" s="52"/>
      <c r="NR46" s="52"/>
      <c r="NS46" s="52"/>
      <c r="NT46" s="52"/>
      <c r="NU46" s="52"/>
      <c r="NV46" s="52"/>
      <c r="NW46" s="52"/>
      <c r="NX46" s="52"/>
      <c r="NY46" s="52"/>
      <c r="NZ46" s="52"/>
      <c r="OA46" s="52"/>
      <c r="OB46" s="52"/>
      <c r="OC46" s="52"/>
      <c r="OD46" s="52"/>
      <c r="OE46" s="52"/>
      <c r="OF46" s="52"/>
      <c r="OG46" s="52"/>
      <c r="OH46" s="52"/>
      <c r="OI46" s="52"/>
      <c r="OJ46" s="52"/>
      <c r="OK46" s="52"/>
      <c r="OL46" s="52"/>
      <c r="OM46" s="52"/>
      <c r="ON46" s="52"/>
      <c r="OO46" s="52"/>
      <c r="OP46" s="52"/>
      <c r="OQ46" s="52"/>
      <c r="OR46" s="52"/>
      <c r="OS46" s="52"/>
      <c r="OT46" s="215"/>
      <c r="OU46" s="215"/>
      <c r="OV46" s="215"/>
      <c r="OW46" s="238"/>
      <c r="OX46" s="238"/>
      <c r="OY46" s="76" t="str">
        <f t="shared" si="47"/>
        <v>Al Hasub al Arabi</v>
      </c>
      <c r="OZ46" s="41">
        <f t="shared" si="48"/>
        <v>2</v>
      </c>
      <c r="PA46" s="77">
        <f t="shared" si="49"/>
        <v>6</v>
      </c>
      <c r="PB46" s="77">
        <f t="shared" si="50"/>
        <v>12</v>
      </c>
      <c r="PC46" s="78">
        <f t="shared" si="51"/>
        <v>0.72043399638336347</v>
      </c>
      <c r="PD46" s="79">
        <f t="shared" si="52"/>
        <v>0.72043399638336347</v>
      </c>
    </row>
    <row r="47" spans="2:420" s="10" customFormat="1" ht="101.5" x14ac:dyDescent="0.35">
      <c r="B47" s="84" t="str">
        <f>'C. CP'!J53</f>
        <v>Al Hasub al Arabi</v>
      </c>
      <c r="C47" s="82">
        <f t="shared" si="45"/>
        <v>2</v>
      </c>
      <c r="D47" s="38">
        <v>6</v>
      </c>
      <c r="E47" s="37">
        <f t="shared" si="29"/>
        <v>12</v>
      </c>
      <c r="F47" s="37">
        <f t="shared" ref="F47:G47" si="61">F36</f>
        <v>2765</v>
      </c>
      <c r="G47" s="37">
        <f t="shared" si="61"/>
        <v>166</v>
      </c>
      <c r="H47" s="39">
        <f t="shared" si="31"/>
        <v>0.72043399638336347</v>
      </c>
      <c r="I47" s="40">
        <f t="shared" si="32"/>
        <v>0.72043399638336347</v>
      </c>
      <c r="J47" s="62"/>
      <c r="K47" s="53">
        <v>11</v>
      </c>
      <c r="L47" s="66" t="str">
        <f>'C. CP'!I53</f>
        <v>KU.10</v>
      </c>
      <c r="M47" s="58" t="str">
        <f>'C. CP'!H53</f>
        <v>Menunjukkan kemampuan literasi informasi, media dan memanfaatkan teknologi  informasi dan komunikasi untuk pengembangan keilmuan dan kemampuan kerja;</v>
      </c>
      <c r="N47" s="49"/>
      <c r="O47" s="50"/>
      <c r="P47" s="50"/>
      <c r="Q47" s="50"/>
      <c r="R47" s="50"/>
      <c r="S47" s="50"/>
      <c r="T47" s="51"/>
      <c r="U47" s="51"/>
      <c r="V47" s="51"/>
      <c r="W47" s="51"/>
      <c r="X47" s="51"/>
      <c r="Y47" s="51"/>
      <c r="Z47" s="51"/>
      <c r="AA47" s="51"/>
      <c r="AB47" s="51"/>
      <c r="AC47" s="51"/>
      <c r="AD47" s="51"/>
      <c r="AE47" s="51"/>
      <c r="AF47" s="51"/>
      <c r="AG47" s="51"/>
      <c r="AH47" s="51"/>
      <c r="AI47" s="51"/>
      <c r="AJ47" s="51"/>
      <c r="AK47" s="51"/>
      <c r="AL47" s="51"/>
      <c r="AM47" s="51"/>
      <c r="AN47" s="51"/>
      <c r="AO47" s="51"/>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c r="IW47" s="52"/>
      <c r="IX47" s="52"/>
      <c r="IY47" s="52"/>
      <c r="IZ47" s="52"/>
      <c r="JA47" s="52"/>
      <c r="JB47" s="52"/>
      <c r="JC47" s="52"/>
      <c r="JD47" s="52"/>
      <c r="JE47" s="52"/>
      <c r="JF47" s="52"/>
      <c r="JG47" s="52"/>
      <c r="JH47" s="52"/>
      <c r="JI47" s="52"/>
      <c r="JJ47" s="52"/>
      <c r="JK47" s="52"/>
      <c r="JL47" s="52"/>
      <c r="JM47" s="52"/>
      <c r="JN47" s="52"/>
      <c r="JO47" s="52"/>
      <c r="JP47" s="52"/>
      <c r="JQ47" s="52"/>
      <c r="JR47" s="52"/>
      <c r="JS47" s="52"/>
      <c r="JT47" s="52"/>
      <c r="JU47" s="52"/>
      <c r="JV47" s="52"/>
      <c r="JW47" s="52"/>
      <c r="JX47" s="52"/>
      <c r="JY47" s="52"/>
      <c r="JZ47" s="52"/>
      <c r="KA47" s="52"/>
      <c r="KB47" s="52"/>
      <c r="KC47" s="52"/>
      <c r="KD47" s="52"/>
      <c r="KE47" s="52"/>
      <c r="KF47" s="52"/>
      <c r="KG47" s="52"/>
      <c r="KH47" s="52"/>
      <c r="KI47" s="52"/>
      <c r="KJ47" s="52"/>
      <c r="KK47" s="52"/>
      <c r="KL47" s="52"/>
      <c r="KM47" s="52"/>
      <c r="KN47" s="52"/>
      <c r="KO47" s="52"/>
      <c r="KP47" s="52"/>
      <c r="KQ47" s="52"/>
      <c r="KR47" s="52"/>
      <c r="KS47" s="52"/>
      <c r="KT47" s="52"/>
      <c r="KU47" s="52"/>
      <c r="KV47" s="52"/>
      <c r="KW47" s="52"/>
      <c r="KX47" s="52"/>
      <c r="KY47" s="52"/>
      <c r="KZ47" s="52"/>
      <c r="LA47" s="52"/>
      <c r="LB47" s="52"/>
      <c r="LC47" s="52"/>
      <c r="LD47" s="52"/>
      <c r="LE47" s="52"/>
      <c r="LF47" s="52"/>
      <c r="LG47" s="52"/>
      <c r="LH47" s="52"/>
      <c r="LI47" s="52"/>
      <c r="LJ47" s="52"/>
      <c r="LK47" s="52"/>
      <c r="LL47" s="52"/>
      <c r="LM47" s="52"/>
      <c r="LN47" s="52"/>
      <c r="LO47" s="52"/>
      <c r="LP47" s="52"/>
      <c r="LQ47" s="52"/>
      <c r="LR47" s="52"/>
      <c r="LS47" s="52"/>
      <c r="LT47" s="52"/>
      <c r="LU47" s="52"/>
      <c r="LV47" s="52"/>
      <c r="LW47" s="52"/>
      <c r="LX47" s="52"/>
      <c r="LY47" s="52"/>
      <c r="LZ47" s="52"/>
      <c r="MA47" s="52"/>
      <c r="MB47" s="52"/>
      <c r="MC47" s="52"/>
      <c r="MD47" s="52"/>
      <c r="ME47" s="52"/>
      <c r="MF47" s="52"/>
      <c r="MG47" s="52"/>
      <c r="MH47" s="52"/>
      <c r="MI47" s="52"/>
      <c r="MJ47" s="52"/>
      <c r="MK47" s="52"/>
      <c r="ML47" s="52"/>
      <c r="MM47" s="52"/>
      <c r="MN47" s="52"/>
      <c r="MO47" s="52"/>
      <c r="MP47" s="52"/>
      <c r="MQ47" s="52"/>
      <c r="MR47" s="573" t="s">
        <v>209</v>
      </c>
      <c r="MS47" s="573" t="s">
        <v>209</v>
      </c>
      <c r="MT47" s="573"/>
      <c r="MU47" s="573"/>
      <c r="MV47" s="52"/>
      <c r="MW47" s="52"/>
      <c r="MX47" s="52"/>
      <c r="MY47" s="52"/>
      <c r="MZ47" s="52"/>
      <c r="NA47" s="52"/>
      <c r="NB47" s="52"/>
      <c r="NC47" s="52"/>
      <c r="ND47" s="52"/>
      <c r="NE47" s="52"/>
      <c r="NF47" s="52"/>
      <c r="NG47" s="52"/>
      <c r="NH47" s="52"/>
      <c r="NI47" s="52"/>
      <c r="NJ47" s="52"/>
      <c r="NK47" s="52"/>
      <c r="NL47" s="52"/>
      <c r="NM47" s="52"/>
      <c r="NN47" s="52"/>
      <c r="NO47" s="52"/>
      <c r="NP47" s="52"/>
      <c r="NQ47" s="52"/>
      <c r="NR47" s="52"/>
      <c r="NS47" s="52"/>
      <c r="NT47" s="52"/>
      <c r="NU47" s="52"/>
      <c r="NV47" s="52"/>
      <c r="NW47" s="52"/>
      <c r="NX47" s="52"/>
      <c r="NY47" s="52"/>
      <c r="NZ47" s="52"/>
      <c r="OA47" s="52"/>
      <c r="OB47" s="52"/>
      <c r="OC47" s="52"/>
      <c r="OD47" s="52"/>
      <c r="OE47" s="52"/>
      <c r="OF47" s="52"/>
      <c r="OG47" s="52"/>
      <c r="OH47" s="52"/>
      <c r="OI47" s="52"/>
      <c r="OJ47" s="52"/>
      <c r="OK47" s="52"/>
      <c r="OL47" s="52"/>
      <c r="OM47" s="52"/>
      <c r="ON47" s="52"/>
      <c r="OO47" s="52"/>
      <c r="OP47" s="52"/>
      <c r="OQ47" s="52"/>
      <c r="OR47" s="52"/>
      <c r="OS47" s="52"/>
      <c r="OT47" s="215"/>
      <c r="OU47" s="215"/>
      <c r="OV47" s="306"/>
      <c r="OW47" s="306"/>
      <c r="OX47" s="306"/>
      <c r="OY47" s="76" t="str">
        <f t="shared" si="47"/>
        <v>Al Hasub al Arabi</v>
      </c>
      <c r="OZ47" s="41">
        <f t="shared" si="48"/>
        <v>2</v>
      </c>
      <c r="PA47" s="77">
        <f t="shared" si="49"/>
        <v>6</v>
      </c>
      <c r="PB47" s="77">
        <f t="shared" si="50"/>
        <v>12</v>
      </c>
      <c r="PC47" s="78">
        <f t="shared" si="51"/>
        <v>0.72043399638336347</v>
      </c>
      <c r="PD47" s="79">
        <f t="shared" si="52"/>
        <v>0.72043399638336347</v>
      </c>
    </row>
    <row r="48" spans="2:420" s="10" customFormat="1" ht="87" x14ac:dyDescent="0.35">
      <c r="B48" s="84" t="str">
        <f>'C. CP'!J54</f>
        <v>Bahasa Arab, Bahasa Inggris</v>
      </c>
      <c r="C48" s="82">
        <f t="shared" si="45"/>
        <v>5</v>
      </c>
      <c r="D48" s="38">
        <v>6</v>
      </c>
      <c r="E48" s="37">
        <f t="shared" si="29"/>
        <v>30</v>
      </c>
      <c r="F48" s="37">
        <f t="shared" ref="F48:G48" si="62">F37</f>
        <v>2765</v>
      </c>
      <c r="G48" s="37">
        <f t="shared" si="62"/>
        <v>166</v>
      </c>
      <c r="H48" s="39">
        <f t="shared" si="31"/>
        <v>1.8010849909584088</v>
      </c>
      <c r="I48" s="40">
        <f t="shared" si="32"/>
        <v>1.8010849909584088</v>
      </c>
      <c r="J48" s="62"/>
      <c r="K48" s="53">
        <v>12</v>
      </c>
      <c r="L48" s="66" t="str">
        <f>'C. CP'!I54</f>
        <v>KU.11</v>
      </c>
      <c r="M48" s="58" t="str">
        <f>'C. CP'!H54</f>
        <v>Mampu berkomunikasi baik lisan maupun tulisan  dengan menggunakan bahasa Arab dan Inggris dalam perkembangan dunia akademik dan dunia kerja;</v>
      </c>
      <c r="N48" s="49"/>
      <c r="O48" s="50"/>
      <c r="P48" s="50"/>
      <c r="Q48" s="50"/>
      <c r="R48" s="50"/>
      <c r="S48" s="50"/>
      <c r="T48" s="51"/>
      <c r="U48" s="51"/>
      <c r="V48" s="51"/>
      <c r="W48" s="51"/>
      <c r="X48" s="51"/>
      <c r="Y48" s="573" t="s">
        <v>209</v>
      </c>
      <c r="Z48" s="573" t="s">
        <v>209</v>
      </c>
      <c r="AA48" s="573" t="s">
        <v>209</v>
      </c>
      <c r="AB48" s="573" t="s">
        <v>209</v>
      </c>
      <c r="AC48" s="573" t="s">
        <v>209</v>
      </c>
      <c r="AD48" s="568"/>
      <c r="AE48" s="51"/>
      <c r="AF48" s="51"/>
      <c r="AG48" s="51"/>
      <c r="AH48" s="51"/>
      <c r="AI48" s="51"/>
      <c r="AJ48" s="51"/>
      <c r="AK48" s="51"/>
      <c r="AL48" s="51"/>
      <c r="AM48" s="51"/>
      <c r="AN48" s="51"/>
      <c r="AO48" s="51"/>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c r="IX48" s="52"/>
      <c r="IY48" s="52"/>
      <c r="IZ48" s="52"/>
      <c r="JA48" s="52"/>
      <c r="JB48" s="52"/>
      <c r="JC48" s="52"/>
      <c r="JD48" s="52"/>
      <c r="JE48" s="52"/>
      <c r="JF48" s="52"/>
      <c r="JG48" s="52"/>
      <c r="JH48" s="52"/>
      <c r="JI48" s="52"/>
      <c r="JJ48" s="52"/>
      <c r="JK48" s="52"/>
      <c r="JL48" s="52"/>
      <c r="JM48" s="52"/>
      <c r="JN48" s="52"/>
      <c r="JO48" s="52"/>
      <c r="JP48" s="52"/>
      <c r="JQ48" s="52"/>
      <c r="JR48" s="52"/>
      <c r="JS48" s="52"/>
      <c r="JT48" s="52"/>
      <c r="JU48" s="52"/>
      <c r="JV48" s="52"/>
      <c r="JW48" s="52"/>
      <c r="JX48" s="52"/>
      <c r="JY48" s="52"/>
      <c r="JZ48" s="52"/>
      <c r="KA48" s="52"/>
      <c r="KB48" s="52"/>
      <c r="KC48" s="52"/>
      <c r="KD48" s="52"/>
      <c r="KE48" s="52"/>
      <c r="KF48" s="52"/>
      <c r="KG48" s="52"/>
      <c r="KH48" s="52"/>
      <c r="KI48" s="52"/>
      <c r="KJ48" s="52"/>
      <c r="KK48" s="52"/>
      <c r="KL48" s="52"/>
      <c r="KM48" s="52"/>
      <c r="KN48" s="52"/>
      <c r="KO48" s="52"/>
      <c r="KP48" s="52"/>
      <c r="KQ48" s="52"/>
      <c r="KR48" s="52"/>
      <c r="KS48" s="52"/>
      <c r="KT48" s="52"/>
      <c r="KU48" s="52"/>
      <c r="KV48" s="52"/>
      <c r="KW48" s="52"/>
      <c r="KX48" s="52"/>
      <c r="KY48" s="52"/>
      <c r="KZ48" s="52"/>
      <c r="LA48" s="52"/>
      <c r="LB48" s="52"/>
      <c r="LC48" s="52"/>
      <c r="LD48" s="52"/>
      <c r="LE48" s="52"/>
      <c r="LF48" s="52"/>
      <c r="LG48" s="52"/>
      <c r="LH48" s="52"/>
      <c r="LI48" s="52"/>
      <c r="LJ48" s="52"/>
      <c r="LK48" s="52"/>
      <c r="LL48" s="52"/>
      <c r="LM48" s="52"/>
      <c r="LN48" s="52"/>
      <c r="LO48" s="52"/>
      <c r="LP48" s="52"/>
      <c r="LQ48" s="52"/>
      <c r="LR48" s="52"/>
      <c r="LS48" s="52"/>
      <c r="LT48" s="52"/>
      <c r="LU48" s="52"/>
      <c r="LV48" s="52"/>
      <c r="LW48" s="52"/>
      <c r="LX48" s="52"/>
      <c r="LY48" s="52"/>
      <c r="LZ48" s="52"/>
      <c r="MA48" s="52"/>
      <c r="MB48" s="52"/>
      <c r="MC48" s="52"/>
      <c r="MD48" s="52"/>
      <c r="ME48" s="52"/>
      <c r="MF48" s="52"/>
      <c r="MG48" s="52"/>
      <c r="MH48" s="52"/>
      <c r="MI48" s="52"/>
      <c r="MJ48" s="52"/>
      <c r="MK48" s="52"/>
      <c r="ML48" s="52"/>
      <c r="MM48" s="52"/>
      <c r="MN48" s="52"/>
      <c r="MO48" s="52"/>
      <c r="MP48" s="52"/>
      <c r="MQ48" s="52"/>
      <c r="MR48" s="52"/>
      <c r="MS48" s="52"/>
      <c r="MT48" s="52"/>
      <c r="MU48" s="52"/>
      <c r="MV48" s="52"/>
      <c r="MW48" s="52"/>
      <c r="MX48" s="52"/>
      <c r="MY48" s="52"/>
      <c r="MZ48" s="52"/>
      <c r="NA48" s="52"/>
      <c r="NB48" s="52"/>
      <c r="NC48" s="52"/>
      <c r="ND48" s="52"/>
      <c r="NE48" s="52"/>
      <c r="NF48" s="52"/>
      <c r="NG48" s="52"/>
      <c r="NH48" s="52"/>
      <c r="NI48" s="52"/>
      <c r="NJ48" s="52"/>
      <c r="NK48" s="52"/>
      <c r="NL48" s="52"/>
      <c r="NM48" s="52"/>
      <c r="NN48" s="52"/>
      <c r="NO48" s="52"/>
      <c r="NP48" s="52"/>
      <c r="NQ48" s="52"/>
      <c r="NR48" s="52"/>
      <c r="NS48" s="52"/>
      <c r="NT48" s="52"/>
      <c r="NU48" s="52"/>
      <c r="NV48" s="52"/>
      <c r="NW48" s="52"/>
      <c r="NX48" s="52"/>
      <c r="NY48" s="52"/>
      <c r="NZ48" s="52"/>
      <c r="OA48" s="52"/>
      <c r="OB48" s="52"/>
      <c r="OC48" s="52"/>
      <c r="OD48" s="52"/>
      <c r="OE48" s="52"/>
      <c r="OF48" s="52"/>
      <c r="OG48" s="52"/>
      <c r="OH48" s="52"/>
      <c r="OI48" s="52"/>
      <c r="OJ48" s="52"/>
      <c r="OK48" s="52"/>
      <c r="OL48" s="52"/>
      <c r="OM48" s="52"/>
      <c r="ON48" s="52"/>
      <c r="OO48" s="52"/>
      <c r="OP48" s="52"/>
      <c r="OQ48" s="52"/>
      <c r="OR48" s="52"/>
      <c r="OS48" s="52"/>
      <c r="OT48" s="52"/>
      <c r="OU48" s="52"/>
      <c r="OV48" s="52"/>
      <c r="OW48" s="52"/>
      <c r="OX48" s="52"/>
      <c r="OY48" s="76" t="str">
        <f t="shared" si="47"/>
        <v>Bahasa Arab, Bahasa Inggris</v>
      </c>
      <c r="OZ48" s="41">
        <f t="shared" si="48"/>
        <v>5</v>
      </c>
      <c r="PA48" s="77">
        <f t="shared" si="49"/>
        <v>6</v>
      </c>
      <c r="PB48" s="77">
        <f t="shared" si="50"/>
        <v>30</v>
      </c>
      <c r="PC48" s="78">
        <f t="shared" si="51"/>
        <v>1.8010849909584088</v>
      </c>
      <c r="PD48" s="79">
        <f t="shared" si="52"/>
        <v>1.8010849909584088</v>
      </c>
    </row>
    <row r="49" spans="2:420" s="10" customFormat="1" ht="145" x14ac:dyDescent="0.35">
      <c r="B49" s="228" t="str">
        <f>'C. CP'!J55</f>
        <v>PPL, KKN</v>
      </c>
      <c r="C49" s="82">
        <f t="shared" si="45"/>
        <v>10</v>
      </c>
      <c r="D49" s="38">
        <v>6</v>
      </c>
      <c r="E49" s="37">
        <f t="shared" si="29"/>
        <v>60</v>
      </c>
      <c r="F49" s="37">
        <f t="shared" ref="F49:G49" si="63">F38</f>
        <v>2765</v>
      </c>
      <c r="G49" s="37">
        <f t="shared" si="63"/>
        <v>166</v>
      </c>
      <c r="H49" s="39">
        <f t="shared" si="31"/>
        <v>3.6021699819168176</v>
      </c>
      <c r="I49" s="40">
        <f t="shared" si="32"/>
        <v>3.6021699819168176</v>
      </c>
      <c r="J49" s="62"/>
      <c r="K49" s="53">
        <v>14</v>
      </c>
      <c r="L49" s="66" t="str">
        <f>'C. CP'!I55</f>
        <v>KU.12</v>
      </c>
      <c r="M49" s="58" t="str">
        <f>'C. CP'!H55</f>
        <v>Mampu berkolaborasi dalam team, menunjukkan kemampuan kreatif (creativity skill), inovatif (innovation skill), berpikir kritis (critical thinking) dan pemecahan masalah (problem solving skill) dalam pengembangan keilmuan dan pelaksanaan tugas di dunia kerja:</v>
      </c>
      <c r="N49" s="49"/>
      <c r="O49" s="50"/>
      <c r="P49" s="50"/>
      <c r="Q49" s="50"/>
      <c r="R49" s="50"/>
      <c r="S49" s="50"/>
      <c r="T49" s="51"/>
      <c r="U49" s="51"/>
      <c r="V49" s="51"/>
      <c r="W49" s="51"/>
      <c r="X49" s="51"/>
      <c r="Y49" s="51"/>
      <c r="Z49" s="51"/>
      <c r="AA49" s="51"/>
      <c r="AB49" s="51"/>
      <c r="AC49" s="51"/>
      <c r="AD49" s="51"/>
      <c r="AE49" s="51"/>
      <c r="AF49" s="51"/>
      <c r="AG49" s="51"/>
      <c r="AH49" s="51"/>
      <c r="AI49" s="51"/>
      <c r="AJ49" s="51"/>
      <c r="AK49" s="51"/>
      <c r="AL49" s="51"/>
      <c r="AM49" s="51"/>
      <c r="AN49" s="51"/>
      <c r="AO49" s="51"/>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73" t="s">
        <v>209</v>
      </c>
      <c r="CT49" s="573" t="s">
        <v>209</v>
      </c>
      <c r="CU49" s="573" t="s">
        <v>209</v>
      </c>
      <c r="CV49" s="573" t="s">
        <v>209</v>
      </c>
      <c r="CW49" s="573" t="s">
        <v>209</v>
      </c>
      <c r="CX49" s="573"/>
      <c r="CY49" s="573"/>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c r="GL49" s="52"/>
      <c r="GM49" s="52"/>
      <c r="GN49" s="52"/>
      <c r="GO49" s="52"/>
      <c r="GP49" s="52"/>
      <c r="GQ49" s="52"/>
      <c r="GR49" s="52"/>
      <c r="GS49" s="52"/>
      <c r="GT49" s="52"/>
      <c r="GU49" s="52"/>
      <c r="GV49" s="52"/>
      <c r="GW49" s="52"/>
      <c r="GX49" s="52"/>
      <c r="GY49" s="52"/>
      <c r="GZ49" s="52"/>
      <c r="HA49" s="52"/>
      <c r="HB49" s="52"/>
      <c r="HC49" s="52"/>
      <c r="HD49" s="52"/>
      <c r="HE49" s="52"/>
      <c r="HF49" s="52"/>
      <c r="HG49" s="52"/>
      <c r="HH49" s="52"/>
      <c r="HI49" s="52"/>
      <c r="HJ49" s="52"/>
      <c r="HK49" s="52"/>
      <c r="HL49" s="52"/>
      <c r="HM49" s="52"/>
      <c r="HN49" s="52"/>
      <c r="HO49" s="52"/>
      <c r="HP49" s="52"/>
      <c r="HQ49" s="52"/>
      <c r="HR49" s="52"/>
      <c r="HS49" s="52"/>
      <c r="HT49" s="52"/>
      <c r="HU49" s="52"/>
      <c r="HV49" s="52"/>
      <c r="HW49" s="52"/>
      <c r="HX49" s="52"/>
      <c r="HY49" s="52"/>
      <c r="HZ49" s="52"/>
      <c r="IA49" s="52"/>
      <c r="IB49" s="52"/>
      <c r="IC49" s="52"/>
      <c r="ID49" s="52"/>
      <c r="IE49" s="52"/>
      <c r="IF49" s="52"/>
      <c r="IG49" s="52"/>
      <c r="IH49" s="52"/>
      <c r="II49" s="52"/>
      <c r="IJ49" s="52"/>
      <c r="IK49" s="52"/>
      <c r="IL49" s="52"/>
      <c r="IM49" s="52"/>
      <c r="IN49" s="52"/>
      <c r="IO49" s="52"/>
      <c r="IP49" s="52"/>
      <c r="IQ49" s="52"/>
      <c r="IR49" s="52"/>
      <c r="IS49" s="52"/>
      <c r="IT49" s="52"/>
      <c r="IU49" s="52"/>
      <c r="IV49" s="52"/>
      <c r="IW49" s="52"/>
      <c r="IX49" s="52"/>
      <c r="IY49" s="52"/>
      <c r="IZ49" s="52"/>
      <c r="JA49" s="52"/>
      <c r="JB49" s="52"/>
      <c r="JC49" s="52"/>
      <c r="JD49" s="52"/>
      <c r="JE49" s="52"/>
      <c r="JF49" s="52"/>
      <c r="JG49" s="52"/>
      <c r="JH49" s="52"/>
      <c r="JI49" s="52"/>
      <c r="JJ49" s="52"/>
      <c r="JK49" s="52"/>
      <c r="JL49" s="52"/>
      <c r="JM49" s="52"/>
      <c r="JN49" s="52"/>
      <c r="JO49" s="52"/>
      <c r="JP49" s="52"/>
      <c r="JQ49" s="52"/>
      <c r="JR49" s="52"/>
      <c r="JS49" s="52"/>
      <c r="JT49" s="52"/>
      <c r="JU49" s="52"/>
      <c r="JV49" s="52"/>
      <c r="JW49" s="52"/>
      <c r="JX49" s="52"/>
      <c r="JY49" s="52"/>
      <c r="JZ49" s="52"/>
      <c r="KA49" s="52"/>
      <c r="KB49" s="52"/>
      <c r="KC49" s="52"/>
      <c r="KD49" s="52"/>
      <c r="KE49" s="52"/>
      <c r="KF49" s="52"/>
      <c r="KG49" s="52"/>
      <c r="KH49" s="52"/>
      <c r="KI49" s="52"/>
      <c r="KJ49" s="52"/>
      <c r="KK49" s="52"/>
      <c r="KL49" s="52"/>
      <c r="KM49" s="52"/>
      <c r="KN49" s="52"/>
      <c r="KO49" s="52"/>
      <c r="KP49" s="52"/>
      <c r="KQ49" s="52"/>
      <c r="KR49" s="52"/>
      <c r="KS49" s="52"/>
      <c r="KT49" s="52"/>
      <c r="KU49" s="52"/>
      <c r="KV49" s="52"/>
      <c r="KW49" s="52"/>
      <c r="KX49" s="52"/>
      <c r="KY49" s="52"/>
      <c r="KZ49" s="52"/>
      <c r="LA49" s="52"/>
      <c r="LB49" s="52"/>
      <c r="LC49" s="52"/>
      <c r="LD49" s="52"/>
      <c r="LE49" s="52"/>
      <c r="LF49" s="52"/>
      <c r="LG49" s="52"/>
      <c r="LH49" s="52"/>
      <c r="LI49" s="52"/>
      <c r="LJ49" s="52"/>
      <c r="LK49" s="52"/>
      <c r="LL49" s="52"/>
      <c r="LM49" s="52"/>
      <c r="LN49" s="52"/>
      <c r="LO49" s="52"/>
      <c r="LP49" s="52"/>
      <c r="LQ49" s="52"/>
      <c r="LR49" s="52"/>
      <c r="LS49" s="52"/>
      <c r="LT49" s="52"/>
      <c r="LU49" s="52"/>
      <c r="LV49" s="52"/>
      <c r="LW49" s="52"/>
      <c r="LX49" s="52"/>
      <c r="LY49" s="52"/>
      <c r="LZ49" s="52"/>
      <c r="MA49" s="52"/>
      <c r="MB49" s="52"/>
      <c r="MC49" s="52"/>
      <c r="MD49" s="52"/>
      <c r="ME49" s="52"/>
      <c r="MF49" s="52"/>
      <c r="MG49" s="52"/>
      <c r="MH49" s="52"/>
      <c r="MI49" s="52"/>
      <c r="MJ49" s="52"/>
      <c r="MK49" s="52"/>
      <c r="ML49" s="52"/>
      <c r="MM49" s="52"/>
      <c r="MN49" s="52"/>
      <c r="MO49" s="52"/>
      <c r="MP49" s="52"/>
      <c r="MQ49" s="52"/>
      <c r="MR49" s="52"/>
      <c r="MS49" s="52"/>
      <c r="MT49" s="52"/>
      <c r="MU49" s="52"/>
      <c r="MV49" s="52"/>
      <c r="MW49" s="52"/>
      <c r="MX49" s="52"/>
      <c r="MY49" s="52"/>
      <c r="MZ49" s="52"/>
      <c r="NA49" s="52"/>
      <c r="NB49" s="52"/>
      <c r="NC49" s="52"/>
      <c r="ND49" s="52"/>
      <c r="NE49" s="52"/>
      <c r="NF49" s="52"/>
      <c r="NG49" s="52"/>
      <c r="NH49" s="52"/>
      <c r="NI49" s="52"/>
      <c r="NJ49" s="52"/>
      <c r="NK49" s="52"/>
      <c r="NL49" s="52"/>
      <c r="NM49" s="52"/>
      <c r="NN49" s="52"/>
      <c r="NO49" s="52"/>
      <c r="NP49" s="52"/>
      <c r="NQ49" s="52"/>
      <c r="NR49" s="52"/>
      <c r="NS49" s="52"/>
      <c r="NT49" s="52"/>
      <c r="NU49" s="52"/>
      <c r="NV49" s="52"/>
      <c r="NW49" s="52"/>
      <c r="NX49" s="52"/>
      <c r="NY49" s="52"/>
      <c r="NZ49" s="52"/>
      <c r="OA49" s="52"/>
      <c r="OB49" s="52"/>
      <c r="OC49" s="52"/>
      <c r="OD49" s="52"/>
      <c r="OE49" s="52"/>
      <c r="OF49" s="52"/>
      <c r="OG49" s="52"/>
      <c r="OH49" s="52"/>
      <c r="OI49" s="52"/>
      <c r="OJ49" s="52"/>
      <c r="OK49" s="52"/>
      <c r="OL49" s="52"/>
      <c r="OM49" s="52"/>
      <c r="ON49" s="52"/>
      <c r="OO49" s="52"/>
      <c r="OP49" s="52"/>
      <c r="OQ49" s="52"/>
      <c r="OR49" s="52"/>
      <c r="OS49" s="52"/>
      <c r="OT49" s="573" t="s">
        <v>209</v>
      </c>
      <c r="OU49" s="573" t="s">
        <v>209</v>
      </c>
      <c r="OV49" s="573" t="s">
        <v>209</v>
      </c>
      <c r="OW49" s="573" t="s">
        <v>209</v>
      </c>
      <c r="OX49" s="573" t="s">
        <v>209</v>
      </c>
      <c r="OY49" s="76" t="str">
        <f t="shared" si="47"/>
        <v>PPL, KKN</v>
      </c>
      <c r="OZ49" s="41">
        <f t="shared" si="48"/>
        <v>10</v>
      </c>
      <c r="PA49" s="77">
        <f t="shared" si="49"/>
        <v>6</v>
      </c>
      <c r="PB49" s="77">
        <f t="shared" si="50"/>
        <v>60</v>
      </c>
      <c r="PC49" s="78">
        <f t="shared" si="51"/>
        <v>3.6021699819168176</v>
      </c>
      <c r="PD49" s="79">
        <f t="shared" si="52"/>
        <v>3.6021699819168176</v>
      </c>
    </row>
    <row r="50" spans="2:420" s="10" customFormat="1" ht="43.5" x14ac:dyDescent="0.35">
      <c r="B50" s="84" t="str">
        <f>'C. CP'!J56</f>
        <v>Studi Qur'an</v>
      </c>
      <c r="C50" s="82">
        <f t="shared" si="45"/>
        <v>7</v>
      </c>
      <c r="D50" s="38">
        <v>6</v>
      </c>
      <c r="E50" s="37">
        <f t="shared" si="29"/>
        <v>42</v>
      </c>
      <c r="F50" s="37">
        <f t="shared" ref="F50:G50" si="64">F39</f>
        <v>2765</v>
      </c>
      <c r="G50" s="37">
        <f t="shared" si="64"/>
        <v>166</v>
      </c>
      <c r="H50" s="39">
        <f t="shared" si="31"/>
        <v>2.5215189873417723</v>
      </c>
      <c r="I50" s="40">
        <f t="shared" si="32"/>
        <v>2.5215189873417723</v>
      </c>
      <c r="J50" s="62"/>
      <c r="K50" s="53">
        <v>15</v>
      </c>
      <c r="L50" s="66" t="str">
        <f>'C. CP'!I56</f>
        <v>KU.13</v>
      </c>
      <c r="M50" s="58" t="str">
        <f>'C. CP'!H56</f>
        <v>Mampu membaca al-Qur’an berdasarkan ilmu qira’at dan ilmu tajwid;</v>
      </c>
      <c r="N50" s="49"/>
      <c r="O50" s="50"/>
      <c r="P50" s="50"/>
      <c r="Q50" s="50"/>
      <c r="R50" s="50"/>
      <c r="S50" s="50"/>
      <c r="T50" s="51"/>
      <c r="U50" s="51"/>
      <c r="V50" s="51"/>
      <c r="W50" s="51"/>
      <c r="X50" s="51"/>
      <c r="Y50" s="51"/>
      <c r="Z50" s="51"/>
      <c r="AA50" s="51"/>
      <c r="AB50" s="51"/>
      <c r="AC50" s="51"/>
      <c r="AD50" s="51"/>
      <c r="AE50" s="51"/>
      <c r="AF50" s="51"/>
      <c r="AG50" s="51"/>
      <c r="AH50" s="51"/>
      <c r="AI50" s="51"/>
      <c r="AJ50" s="51"/>
      <c r="AK50" s="51"/>
      <c r="AL50" s="51"/>
      <c r="AM50" s="51"/>
      <c r="AN50" s="51"/>
      <c r="AO50" s="51"/>
      <c r="AP50" s="573" t="s">
        <v>209</v>
      </c>
      <c r="AQ50" s="573" t="s">
        <v>209</v>
      </c>
      <c r="AR50" s="573" t="s">
        <v>209</v>
      </c>
      <c r="AS50" s="573" t="s">
        <v>209</v>
      </c>
      <c r="AT50" s="573" t="s">
        <v>209</v>
      </c>
      <c r="AU50" s="573" t="s">
        <v>209</v>
      </c>
      <c r="AV50" s="573" t="s">
        <v>209</v>
      </c>
      <c r="AW50" s="573"/>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c r="GL50" s="52"/>
      <c r="GM50" s="52"/>
      <c r="GN50" s="52"/>
      <c r="GO50" s="52"/>
      <c r="GP50" s="52"/>
      <c r="GQ50" s="52"/>
      <c r="GR50" s="52"/>
      <c r="GS50" s="52"/>
      <c r="GT50" s="52"/>
      <c r="GU50" s="52"/>
      <c r="GV50" s="52"/>
      <c r="GW50" s="52"/>
      <c r="GX50" s="52"/>
      <c r="GY50" s="52"/>
      <c r="GZ50" s="52"/>
      <c r="HA50" s="52"/>
      <c r="HB50" s="52"/>
      <c r="HC50" s="52"/>
      <c r="HD50" s="52"/>
      <c r="HE50" s="52"/>
      <c r="HF50" s="52"/>
      <c r="HG50" s="52"/>
      <c r="HH50" s="52"/>
      <c r="HI50" s="52"/>
      <c r="HJ50" s="52"/>
      <c r="HK50" s="52"/>
      <c r="HL50" s="52"/>
      <c r="HM50" s="52"/>
      <c r="HN50" s="52"/>
      <c r="HO50" s="52"/>
      <c r="HP50" s="52"/>
      <c r="HQ50" s="52"/>
      <c r="HR50" s="52"/>
      <c r="HS50" s="52"/>
      <c r="HT50" s="52"/>
      <c r="HU50" s="52"/>
      <c r="HV50" s="52"/>
      <c r="HW50" s="52"/>
      <c r="HX50" s="52"/>
      <c r="HY50" s="52"/>
      <c r="HZ50" s="52"/>
      <c r="IA50" s="52"/>
      <c r="IB50" s="52"/>
      <c r="IC50" s="52"/>
      <c r="ID50" s="52"/>
      <c r="IE50" s="52"/>
      <c r="IF50" s="52"/>
      <c r="IG50" s="52"/>
      <c r="IH50" s="52"/>
      <c r="II50" s="52"/>
      <c r="IJ50" s="52"/>
      <c r="IK50" s="52"/>
      <c r="IL50" s="52"/>
      <c r="IM50" s="52"/>
      <c r="IN50" s="52"/>
      <c r="IO50" s="52"/>
      <c r="IP50" s="52"/>
      <c r="IQ50" s="52"/>
      <c r="IR50" s="52"/>
      <c r="IS50" s="52"/>
      <c r="IT50" s="52"/>
      <c r="IU50" s="52"/>
      <c r="IV50" s="52"/>
      <c r="IW50" s="52"/>
      <c r="IX50" s="52"/>
      <c r="IY50" s="52"/>
      <c r="IZ50" s="52"/>
      <c r="JA50" s="52"/>
      <c r="JB50" s="52"/>
      <c r="JC50" s="52"/>
      <c r="JD50" s="52"/>
      <c r="JE50" s="52"/>
      <c r="JF50" s="52"/>
      <c r="JG50" s="52"/>
      <c r="JH50" s="52"/>
      <c r="JI50" s="52"/>
      <c r="JJ50" s="52"/>
      <c r="JK50" s="52"/>
      <c r="JL50" s="52"/>
      <c r="JM50" s="52"/>
      <c r="JN50" s="52"/>
      <c r="JO50" s="52"/>
      <c r="JP50" s="52"/>
      <c r="JQ50" s="52"/>
      <c r="JR50" s="52"/>
      <c r="JS50" s="52"/>
      <c r="JT50" s="52"/>
      <c r="JU50" s="52"/>
      <c r="JV50" s="52"/>
      <c r="JW50" s="52"/>
      <c r="JX50" s="52"/>
      <c r="JY50" s="52"/>
      <c r="JZ50" s="52"/>
      <c r="KA50" s="52"/>
      <c r="KB50" s="52"/>
      <c r="KC50" s="52"/>
      <c r="KD50" s="52"/>
      <c r="KE50" s="52"/>
      <c r="KF50" s="52"/>
      <c r="KG50" s="52"/>
      <c r="KH50" s="52"/>
      <c r="KI50" s="52"/>
      <c r="KJ50" s="52"/>
      <c r="KK50" s="52"/>
      <c r="KL50" s="52"/>
      <c r="KM50" s="52"/>
      <c r="KN50" s="52"/>
      <c r="KO50" s="52"/>
      <c r="KP50" s="52"/>
      <c r="KQ50" s="52"/>
      <c r="KR50" s="52"/>
      <c r="KS50" s="52"/>
      <c r="KT50" s="52"/>
      <c r="KU50" s="52"/>
      <c r="KV50" s="52"/>
      <c r="KW50" s="52"/>
      <c r="KX50" s="52"/>
      <c r="KY50" s="52"/>
      <c r="KZ50" s="52"/>
      <c r="LA50" s="52"/>
      <c r="LB50" s="52"/>
      <c r="LC50" s="52"/>
      <c r="LD50" s="52"/>
      <c r="LE50" s="52"/>
      <c r="LF50" s="52"/>
      <c r="LG50" s="52"/>
      <c r="LH50" s="52"/>
      <c r="LI50" s="52"/>
      <c r="LJ50" s="52"/>
      <c r="LK50" s="52"/>
      <c r="LL50" s="52"/>
      <c r="LM50" s="52"/>
      <c r="LN50" s="52"/>
      <c r="LO50" s="52"/>
      <c r="LP50" s="52"/>
      <c r="LQ50" s="52"/>
      <c r="LR50" s="52"/>
      <c r="LS50" s="52"/>
      <c r="LT50" s="52"/>
      <c r="LU50" s="52"/>
      <c r="LV50" s="52"/>
      <c r="LW50" s="52"/>
      <c r="LX50" s="52"/>
      <c r="LY50" s="52"/>
      <c r="LZ50" s="52"/>
      <c r="MA50" s="52"/>
      <c r="MB50" s="52"/>
      <c r="MC50" s="52"/>
      <c r="MD50" s="52"/>
      <c r="ME50" s="52"/>
      <c r="MF50" s="52"/>
      <c r="MG50" s="52"/>
      <c r="MH50" s="52"/>
      <c r="MI50" s="52"/>
      <c r="MJ50" s="52"/>
      <c r="MK50" s="52"/>
      <c r="ML50" s="52"/>
      <c r="MM50" s="52"/>
      <c r="MN50" s="52"/>
      <c r="MO50" s="52"/>
      <c r="MP50" s="52"/>
      <c r="MQ50" s="52"/>
      <c r="MR50" s="52"/>
      <c r="MS50" s="52"/>
      <c r="MT50" s="52"/>
      <c r="MU50" s="52"/>
      <c r="MV50" s="52"/>
      <c r="MW50" s="52"/>
      <c r="MX50" s="52"/>
      <c r="MY50" s="52"/>
      <c r="MZ50" s="52"/>
      <c r="NA50" s="52"/>
      <c r="NB50" s="52"/>
      <c r="NC50" s="52"/>
      <c r="ND50" s="52"/>
      <c r="NE50" s="52"/>
      <c r="NF50" s="52"/>
      <c r="NG50" s="52"/>
      <c r="NH50" s="52"/>
      <c r="NI50" s="52"/>
      <c r="NJ50" s="52"/>
      <c r="NK50" s="52"/>
      <c r="NL50" s="52"/>
      <c r="NM50" s="52"/>
      <c r="NN50" s="52"/>
      <c r="NO50" s="52"/>
      <c r="NP50" s="52"/>
      <c r="NQ50" s="52"/>
      <c r="NR50" s="52"/>
      <c r="NS50" s="52"/>
      <c r="NT50" s="52"/>
      <c r="NU50" s="52"/>
      <c r="NV50" s="52"/>
      <c r="NW50" s="52"/>
      <c r="NX50" s="52"/>
      <c r="NY50" s="52"/>
      <c r="NZ50" s="52"/>
      <c r="OA50" s="52"/>
      <c r="OB50" s="52"/>
      <c r="OC50" s="52"/>
      <c r="OD50" s="52"/>
      <c r="OE50" s="52"/>
      <c r="OF50" s="52"/>
      <c r="OG50" s="52"/>
      <c r="OH50" s="52"/>
      <c r="OI50" s="52"/>
      <c r="OJ50" s="52"/>
      <c r="OK50" s="52"/>
      <c r="OL50" s="52"/>
      <c r="OM50" s="52"/>
      <c r="ON50" s="52"/>
      <c r="OO50" s="52"/>
      <c r="OP50" s="52"/>
      <c r="OQ50" s="52"/>
      <c r="OR50" s="52"/>
      <c r="OS50" s="52"/>
      <c r="OT50" s="52"/>
      <c r="OU50" s="52"/>
      <c r="OV50" s="52"/>
      <c r="OW50" s="52"/>
      <c r="OX50" s="52"/>
      <c r="OY50" s="76" t="str">
        <f t="shared" si="47"/>
        <v>Studi Qur'an</v>
      </c>
      <c r="OZ50" s="41">
        <f t="shared" si="48"/>
        <v>7</v>
      </c>
      <c r="PA50" s="77">
        <f t="shared" si="49"/>
        <v>6</v>
      </c>
      <c r="PB50" s="77">
        <f t="shared" si="50"/>
        <v>42</v>
      </c>
      <c r="PC50" s="78">
        <f t="shared" si="51"/>
        <v>2.5215189873417723</v>
      </c>
      <c r="PD50" s="79">
        <f t="shared" si="52"/>
        <v>2.5215189873417723</v>
      </c>
    </row>
    <row r="51" spans="2:420" s="10" customFormat="1" ht="43.5" x14ac:dyDescent="0.35">
      <c r="B51" s="84" t="str">
        <f>'C. CP'!J57</f>
        <v>Studi Qur'an</v>
      </c>
      <c r="C51" s="82">
        <f t="shared" si="45"/>
        <v>7</v>
      </c>
      <c r="D51" s="38">
        <v>6</v>
      </c>
      <c r="E51" s="37">
        <f t="shared" si="29"/>
        <v>42</v>
      </c>
      <c r="F51" s="37">
        <f t="shared" ref="F51:G51" si="65">F40</f>
        <v>2765</v>
      </c>
      <c r="G51" s="37">
        <f t="shared" si="65"/>
        <v>166</v>
      </c>
      <c r="H51" s="39">
        <f t="shared" si="31"/>
        <v>2.5215189873417723</v>
      </c>
      <c r="I51" s="40">
        <f t="shared" si="32"/>
        <v>2.5215189873417723</v>
      </c>
      <c r="J51" s="62"/>
      <c r="K51" s="53">
        <v>16</v>
      </c>
      <c r="L51" s="66" t="str">
        <f>'C. CP'!I57</f>
        <v>KU.14</v>
      </c>
      <c r="M51" s="58" t="str">
        <f>'C. CP'!H57</f>
        <v>Mampu menghafal dan memahami isi kandungan al-Qur’an juz 30 (Juz Amma);</v>
      </c>
      <c r="N51" s="49"/>
      <c r="O51" s="50"/>
      <c r="P51" s="50"/>
      <c r="Q51" s="50"/>
      <c r="R51" s="50"/>
      <c r="S51" s="50"/>
      <c r="T51" s="51"/>
      <c r="U51" s="51"/>
      <c r="V51" s="51"/>
      <c r="W51" s="51"/>
      <c r="X51" s="51"/>
      <c r="Y51" s="51"/>
      <c r="Z51" s="51"/>
      <c r="AA51" s="51"/>
      <c r="AB51" s="51"/>
      <c r="AC51" s="51"/>
      <c r="AD51" s="51"/>
      <c r="AE51" s="51"/>
      <c r="AF51" s="51"/>
      <c r="AG51" s="51"/>
      <c r="AH51" s="51"/>
      <c r="AI51" s="51"/>
      <c r="AJ51" s="51"/>
      <c r="AK51" s="51"/>
      <c r="AL51" s="51"/>
      <c r="AM51" s="51"/>
      <c r="AN51" s="51"/>
      <c r="AO51" s="51"/>
      <c r="AP51" s="573" t="s">
        <v>209</v>
      </c>
      <c r="AQ51" s="573" t="s">
        <v>209</v>
      </c>
      <c r="AR51" s="573" t="s">
        <v>209</v>
      </c>
      <c r="AS51" s="573" t="s">
        <v>209</v>
      </c>
      <c r="AT51" s="573" t="s">
        <v>209</v>
      </c>
      <c r="AU51" s="573" t="s">
        <v>209</v>
      </c>
      <c r="AV51" s="573" t="s">
        <v>209</v>
      </c>
      <c r="AW51" s="573"/>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c r="GL51" s="52"/>
      <c r="GM51" s="52"/>
      <c r="GN51" s="52"/>
      <c r="GO51" s="52"/>
      <c r="GP51" s="52"/>
      <c r="GQ51" s="52"/>
      <c r="GR51" s="52"/>
      <c r="GS51" s="52"/>
      <c r="GT51" s="52"/>
      <c r="GU51" s="52"/>
      <c r="GV51" s="52"/>
      <c r="GW51" s="52"/>
      <c r="GX51" s="52"/>
      <c r="GY51" s="52"/>
      <c r="GZ51" s="52"/>
      <c r="HA51" s="52"/>
      <c r="HB51" s="52"/>
      <c r="HC51" s="52"/>
      <c r="HD51" s="52"/>
      <c r="HE51" s="52"/>
      <c r="HF51" s="52"/>
      <c r="HG51" s="52"/>
      <c r="HH51" s="52"/>
      <c r="HI51" s="52"/>
      <c r="HJ51" s="52"/>
      <c r="HK51" s="52"/>
      <c r="HL51" s="52"/>
      <c r="HM51" s="52"/>
      <c r="HN51" s="52"/>
      <c r="HO51" s="52"/>
      <c r="HP51" s="52"/>
      <c r="HQ51" s="52"/>
      <c r="HR51" s="52"/>
      <c r="HS51" s="52"/>
      <c r="HT51" s="52"/>
      <c r="HU51" s="52"/>
      <c r="HV51" s="52"/>
      <c r="HW51" s="52"/>
      <c r="HX51" s="52"/>
      <c r="HY51" s="52"/>
      <c r="HZ51" s="52"/>
      <c r="IA51" s="52"/>
      <c r="IB51" s="52"/>
      <c r="IC51" s="52"/>
      <c r="ID51" s="52"/>
      <c r="IE51" s="52"/>
      <c r="IF51" s="52"/>
      <c r="IG51" s="52"/>
      <c r="IH51" s="52"/>
      <c r="II51" s="52"/>
      <c r="IJ51" s="52"/>
      <c r="IK51" s="52"/>
      <c r="IL51" s="52"/>
      <c r="IM51" s="52"/>
      <c r="IN51" s="52"/>
      <c r="IO51" s="52"/>
      <c r="IP51" s="52"/>
      <c r="IQ51" s="52"/>
      <c r="IR51" s="52"/>
      <c r="IS51" s="52"/>
      <c r="IT51" s="52"/>
      <c r="IU51" s="52"/>
      <c r="IV51" s="52"/>
      <c r="IW51" s="52"/>
      <c r="IX51" s="52"/>
      <c r="IY51" s="52"/>
      <c r="IZ51" s="52"/>
      <c r="JA51" s="52"/>
      <c r="JB51" s="52"/>
      <c r="JC51" s="52"/>
      <c r="JD51" s="52"/>
      <c r="JE51" s="52"/>
      <c r="JF51" s="52"/>
      <c r="JG51" s="52"/>
      <c r="JH51" s="52"/>
      <c r="JI51" s="52"/>
      <c r="JJ51" s="52"/>
      <c r="JK51" s="52"/>
      <c r="JL51" s="52"/>
      <c r="JM51" s="52"/>
      <c r="JN51" s="52"/>
      <c r="JO51" s="52"/>
      <c r="JP51" s="52"/>
      <c r="JQ51" s="52"/>
      <c r="JR51" s="52"/>
      <c r="JS51" s="52"/>
      <c r="JT51" s="52"/>
      <c r="JU51" s="52"/>
      <c r="JV51" s="52"/>
      <c r="JW51" s="52"/>
      <c r="JX51" s="52"/>
      <c r="JY51" s="52"/>
      <c r="JZ51" s="52"/>
      <c r="KA51" s="52"/>
      <c r="KB51" s="52"/>
      <c r="KC51" s="52"/>
      <c r="KD51" s="52"/>
      <c r="KE51" s="52"/>
      <c r="KF51" s="52"/>
      <c r="KG51" s="52"/>
      <c r="KH51" s="52"/>
      <c r="KI51" s="52"/>
      <c r="KJ51" s="52"/>
      <c r="KK51" s="52"/>
      <c r="KL51" s="52"/>
      <c r="KM51" s="52"/>
      <c r="KN51" s="52"/>
      <c r="KO51" s="52"/>
      <c r="KP51" s="52"/>
      <c r="KQ51" s="52"/>
      <c r="KR51" s="52"/>
      <c r="KS51" s="52"/>
      <c r="KT51" s="52"/>
      <c r="KU51" s="52"/>
      <c r="KV51" s="52"/>
      <c r="KW51" s="52"/>
      <c r="KX51" s="52"/>
      <c r="KY51" s="52"/>
      <c r="KZ51" s="52"/>
      <c r="LA51" s="52"/>
      <c r="LB51" s="52"/>
      <c r="LC51" s="52"/>
      <c r="LD51" s="52"/>
      <c r="LE51" s="52"/>
      <c r="LF51" s="52"/>
      <c r="LG51" s="52"/>
      <c r="LH51" s="52"/>
      <c r="LI51" s="52"/>
      <c r="LJ51" s="52"/>
      <c r="LK51" s="52"/>
      <c r="LL51" s="52"/>
      <c r="LM51" s="52"/>
      <c r="LN51" s="52"/>
      <c r="LO51" s="52"/>
      <c r="LP51" s="52"/>
      <c r="LQ51" s="52"/>
      <c r="LR51" s="52"/>
      <c r="LS51" s="52"/>
      <c r="LT51" s="52"/>
      <c r="LU51" s="52"/>
      <c r="LV51" s="52"/>
      <c r="LW51" s="52"/>
      <c r="LX51" s="52"/>
      <c r="LY51" s="52"/>
      <c r="LZ51" s="52"/>
      <c r="MA51" s="52"/>
      <c r="MB51" s="52"/>
      <c r="MC51" s="52"/>
      <c r="MD51" s="52"/>
      <c r="ME51" s="52"/>
      <c r="MF51" s="52"/>
      <c r="MG51" s="52"/>
      <c r="MH51" s="52"/>
      <c r="MI51" s="52"/>
      <c r="MJ51" s="52"/>
      <c r="MK51" s="52"/>
      <c r="ML51" s="52"/>
      <c r="MM51" s="52"/>
      <c r="MN51" s="52"/>
      <c r="MO51" s="52"/>
      <c r="MP51" s="52"/>
      <c r="MQ51" s="52"/>
      <c r="MR51" s="52"/>
      <c r="MS51" s="52"/>
      <c r="MT51" s="52"/>
      <c r="MU51" s="52"/>
      <c r="MV51" s="52"/>
      <c r="MW51" s="52"/>
      <c r="MX51" s="52"/>
      <c r="MY51" s="52"/>
      <c r="MZ51" s="52"/>
      <c r="NA51" s="52"/>
      <c r="NB51" s="52"/>
      <c r="NC51" s="52"/>
      <c r="ND51" s="52"/>
      <c r="NE51" s="52"/>
      <c r="NF51" s="52"/>
      <c r="NG51" s="52"/>
      <c r="NH51" s="52"/>
      <c r="NI51" s="52"/>
      <c r="NJ51" s="52"/>
      <c r="NK51" s="52"/>
      <c r="NL51" s="52"/>
      <c r="NM51" s="52"/>
      <c r="NN51" s="52"/>
      <c r="NO51" s="52"/>
      <c r="NP51" s="52"/>
      <c r="NQ51" s="52"/>
      <c r="NR51" s="52"/>
      <c r="NS51" s="52"/>
      <c r="NT51" s="52"/>
      <c r="NU51" s="52"/>
      <c r="NV51" s="52"/>
      <c r="NW51" s="52"/>
      <c r="NX51" s="52"/>
      <c r="NY51" s="52"/>
      <c r="NZ51" s="52"/>
      <c r="OA51" s="52"/>
      <c r="OB51" s="52"/>
      <c r="OC51" s="52"/>
      <c r="OD51" s="52"/>
      <c r="OE51" s="52"/>
      <c r="OF51" s="52"/>
      <c r="OG51" s="52"/>
      <c r="OH51" s="52"/>
      <c r="OI51" s="52"/>
      <c r="OJ51" s="52"/>
      <c r="OK51" s="52"/>
      <c r="OL51" s="52"/>
      <c r="OM51" s="52"/>
      <c r="ON51" s="52"/>
      <c r="OO51" s="52"/>
      <c r="OP51" s="52"/>
      <c r="OQ51" s="52"/>
      <c r="OR51" s="52"/>
      <c r="OS51" s="52"/>
      <c r="OT51" s="52"/>
      <c r="OU51" s="52"/>
      <c r="OV51" s="52"/>
      <c r="OW51" s="52"/>
      <c r="OX51" s="52"/>
      <c r="OY51" s="76" t="str">
        <f t="shared" si="47"/>
        <v>Studi Qur'an</v>
      </c>
      <c r="OZ51" s="41">
        <f t="shared" si="48"/>
        <v>7</v>
      </c>
      <c r="PA51" s="77">
        <f t="shared" si="49"/>
        <v>6</v>
      </c>
      <c r="PB51" s="77">
        <f t="shared" si="50"/>
        <v>42</v>
      </c>
      <c r="PC51" s="78">
        <f t="shared" si="51"/>
        <v>2.5215189873417723</v>
      </c>
      <c r="PD51" s="79">
        <f t="shared" si="52"/>
        <v>2.5215189873417723</v>
      </c>
    </row>
    <row r="52" spans="2:420" s="10" customFormat="1" ht="43.5" x14ac:dyDescent="0.35">
      <c r="B52" s="84" t="str">
        <f>'C. CP'!J58</f>
        <v>Ilmu Fiqih</v>
      </c>
      <c r="C52" s="82">
        <f t="shared" si="45"/>
        <v>6</v>
      </c>
      <c r="D52" s="38">
        <v>6</v>
      </c>
      <c r="E52" s="37">
        <f t="shared" si="29"/>
        <v>36</v>
      </c>
      <c r="F52" s="37">
        <f t="shared" ref="F52:G52" si="66">F41</f>
        <v>2765</v>
      </c>
      <c r="G52" s="37">
        <f t="shared" si="66"/>
        <v>166</v>
      </c>
      <c r="H52" s="39">
        <f t="shared" si="31"/>
        <v>2.1613019891500902</v>
      </c>
      <c r="I52" s="40">
        <f t="shared" si="32"/>
        <v>2.1613019891500902</v>
      </c>
      <c r="J52" s="62"/>
      <c r="K52" s="53">
        <v>17</v>
      </c>
      <c r="L52" s="66" t="str">
        <f>'C. CP'!I58</f>
        <v>KU.15</v>
      </c>
      <c r="M52" s="58" t="str">
        <f>'C. CP'!H58</f>
        <v>Mampu melaksanakan ibadah dan memimpin ritual keagamaan dengan baik.</v>
      </c>
      <c r="N52" s="49"/>
      <c r="O52" s="50"/>
      <c r="P52" s="50"/>
      <c r="Q52" s="50"/>
      <c r="R52" s="50"/>
      <c r="S52" s="50"/>
      <c r="T52" s="51"/>
      <c r="U52" s="51"/>
      <c r="V52" s="51"/>
      <c r="W52" s="51"/>
      <c r="X52" s="51"/>
      <c r="Y52" s="51"/>
      <c r="Z52" s="51"/>
      <c r="AA52" s="51"/>
      <c r="AB52" s="51"/>
      <c r="AC52" s="51"/>
      <c r="AD52" s="51"/>
      <c r="AE52" s="51"/>
      <c r="AF52" s="51"/>
      <c r="AG52" s="51"/>
      <c r="AH52" s="51"/>
      <c r="AI52" s="51"/>
      <c r="AJ52" s="51"/>
      <c r="AK52" s="51"/>
      <c r="AL52" s="51"/>
      <c r="AM52" s="51"/>
      <c r="AN52" s="51"/>
      <c r="AO52" s="51"/>
      <c r="AP52" s="52"/>
      <c r="AQ52" s="52"/>
      <c r="AR52" s="52"/>
      <c r="AS52" s="52"/>
      <c r="AT52" s="52"/>
      <c r="AU52" s="52"/>
      <c r="AV52" s="52"/>
      <c r="AW52" s="52"/>
      <c r="AX52" s="52"/>
      <c r="AY52" s="52"/>
      <c r="AZ52" s="52"/>
      <c r="BA52" s="52"/>
      <c r="BB52" s="52"/>
      <c r="BC52" s="52"/>
      <c r="BD52" s="52"/>
      <c r="BE52" s="52"/>
      <c r="BF52" s="52"/>
      <c r="BG52" s="52"/>
      <c r="BH52" s="52"/>
      <c r="BI52" s="52"/>
      <c r="BJ52" s="52"/>
      <c r="BK52" s="573" t="s">
        <v>209</v>
      </c>
      <c r="BL52" s="573" t="s">
        <v>209</v>
      </c>
      <c r="BM52" s="573" t="s">
        <v>209</v>
      </c>
      <c r="BN52" s="573" t="s">
        <v>209</v>
      </c>
      <c r="BO52" s="573" t="s">
        <v>209</v>
      </c>
      <c r="BP52" s="573" t="s">
        <v>209</v>
      </c>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c r="GL52" s="52"/>
      <c r="GM52" s="52"/>
      <c r="GN52" s="52"/>
      <c r="GO52" s="52"/>
      <c r="GP52" s="52"/>
      <c r="GQ52" s="52"/>
      <c r="GR52" s="52"/>
      <c r="GS52" s="52"/>
      <c r="GT52" s="52"/>
      <c r="GU52" s="52"/>
      <c r="GV52" s="52"/>
      <c r="GW52" s="52"/>
      <c r="GX52" s="52"/>
      <c r="GY52" s="52"/>
      <c r="GZ52" s="52"/>
      <c r="HA52" s="52"/>
      <c r="HB52" s="52"/>
      <c r="HC52" s="52"/>
      <c r="HD52" s="52"/>
      <c r="HE52" s="52"/>
      <c r="HF52" s="52"/>
      <c r="HG52" s="52"/>
      <c r="HH52" s="52"/>
      <c r="HI52" s="52"/>
      <c r="HJ52" s="52"/>
      <c r="HK52" s="52"/>
      <c r="HL52" s="52"/>
      <c r="HM52" s="52"/>
      <c r="HN52" s="52"/>
      <c r="HO52" s="52"/>
      <c r="HP52" s="52"/>
      <c r="HQ52" s="52"/>
      <c r="HR52" s="52"/>
      <c r="HS52" s="52"/>
      <c r="HT52" s="52"/>
      <c r="HU52" s="52"/>
      <c r="HV52" s="52"/>
      <c r="HW52" s="52"/>
      <c r="HX52" s="52"/>
      <c r="HY52" s="52"/>
      <c r="HZ52" s="52"/>
      <c r="IA52" s="52"/>
      <c r="IB52" s="52"/>
      <c r="IC52" s="52"/>
      <c r="ID52" s="52"/>
      <c r="IE52" s="52"/>
      <c r="IF52" s="52"/>
      <c r="IG52" s="52"/>
      <c r="IH52" s="52"/>
      <c r="II52" s="52"/>
      <c r="IJ52" s="52"/>
      <c r="IK52" s="52"/>
      <c r="IL52" s="52"/>
      <c r="IM52" s="52"/>
      <c r="IN52" s="52"/>
      <c r="IO52" s="52"/>
      <c r="IP52" s="52"/>
      <c r="IQ52" s="52"/>
      <c r="IR52" s="52"/>
      <c r="IS52" s="52"/>
      <c r="IT52" s="52"/>
      <c r="IU52" s="52"/>
      <c r="IV52" s="52"/>
      <c r="IW52" s="52"/>
      <c r="IX52" s="52"/>
      <c r="IY52" s="52"/>
      <c r="IZ52" s="52"/>
      <c r="JA52" s="52"/>
      <c r="JB52" s="52"/>
      <c r="JC52" s="52"/>
      <c r="JD52" s="52"/>
      <c r="JE52" s="52"/>
      <c r="JF52" s="52"/>
      <c r="JG52" s="52"/>
      <c r="JH52" s="52"/>
      <c r="JI52" s="52"/>
      <c r="JJ52" s="52"/>
      <c r="JK52" s="52"/>
      <c r="JL52" s="52"/>
      <c r="JM52" s="52"/>
      <c r="JN52" s="52"/>
      <c r="JO52" s="52"/>
      <c r="JP52" s="52"/>
      <c r="JQ52" s="52"/>
      <c r="JR52" s="52"/>
      <c r="JS52" s="52"/>
      <c r="JT52" s="52"/>
      <c r="JU52" s="52"/>
      <c r="JV52" s="52"/>
      <c r="JW52" s="52"/>
      <c r="JX52" s="52"/>
      <c r="JY52" s="52"/>
      <c r="JZ52" s="52"/>
      <c r="KA52" s="52"/>
      <c r="KB52" s="52"/>
      <c r="KC52" s="52"/>
      <c r="KD52" s="52"/>
      <c r="KE52" s="52"/>
      <c r="KF52" s="52"/>
      <c r="KG52" s="52"/>
      <c r="KH52" s="52"/>
      <c r="KI52" s="52"/>
      <c r="KJ52" s="52"/>
      <c r="KK52" s="52"/>
      <c r="KL52" s="52"/>
      <c r="KM52" s="52"/>
      <c r="KN52" s="52"/>
      <c r="KO52" s="52"/>
      <c r="KP52" s="52"/>
      <c r="KQ52" s="52"/>
      <c r="KR52" s="52"/>
      <c r="KS52" s="52"/>
      <c r="KT52" s="52"/>
      <c r="KU52" s="52"/>
      <c r="KV52" s="52"/>
      <c r="KW52" s="52"/>
      <c r="KX52" s="52"/>
      <c r="KY52" s="52"/>
      <c r="KZ52" s="52"/>
      <c r="LA52" s="52"/>
      <c r="LB52" s="52"/>
      <c r="LC52" s="52"/>
      <c r="LD52" s="52"/>
      <c r="LE52" s="52"/>
      <c r="LF52" s="52"/>
      <c r="LG52" s="52"/>
      <c r="LH52" s="52"/>
      <c r="LI52" s="52"/>
      <c r="LJ52" s="52"/>
      <c r="LK52" s="52"/>
      <c r="LL52" s="52"/>
      <c r="LM52" s="52"/>
      <c r="LN52" s="52"/>
      <c r="LO52" s="52"/>
      <c r="LP52" s="52"/>
      <c r="LQ52" s="52"/>
      <c r="LR52" s="52"/>
      <c r="LS52" s="52"/>
      <c r="LT52" s="52"/>
      <c r="LU52" s="52"/>
      <c r="LV52" s="52"/>
      <c r="LW52" s="52"/>
      <c r="LX52" s="52"/>
      <c r="LY52" s="52"/>
      <c r="LZ52" s="52"/>
      <c r="MA52" s="52"/>
      <c r="MB52" s="52"/>
      <c r="MC52" s="52"/>
      <c r="MD52" s="52"/>
      <c r="ME52" s="52"/>
      <c r="MF52" s="52"/>
      <c r="MG52" s="52"/>
      <c r="MH52" s="52"/>
      <c r="MI52" s="52"/>
      <c r="MJ52" s="52"/>
      <c r="MK52" s="52"/>
      <c r="ML52" s="52"/>
      <c r="MM52" s="52"/>
      <c r="MN52" s="52"/>
      <c r="MO52" s="52"/>
      <c r="MP52" s="52"/>
      <c r="MQ52" s="52"/>
      <c r="MR52" s="52"/>
      <c r="MS52" s="52"/>
      <c r="MT52" s="52"/>
      <c r="MU52" s="52"/>
      <c r="MV52" s="52"/>
      <c r="MW52" s="52"/>
      <c r="MX52" s="52"/>
      <c r="MY52" s="52"/>
      <c r="MZ52" s="52"/>
      <c r="NA52" s="52"/>
      <c r="NB52" s="52"/>
      <c r="NC52" s="52"/>
      <c r="ND52" s="52"/>
      <c r="NE52" s="52"/>
      <c r="NF52" s="52"/>
      <c r="NG52" s="52"/>
      <c r="NH52" s="52"/>
      <c r="NI52" s="52"/>
      <c r="NJ52" s="52"/>
      <c r="NK52" s="52"/>
      <c r="NL52" s="52"/>
      <c r="NM52" s="52"/>
      <c r="NN52" s="52"/>
      <c r="NO52" s="52"/>
      <c r="NP52" s="52"/>
      <c r="NQ52" s="52"/>
      <c r="NR52" s="52"/>
      <c r="NS52" s="52"/>
      <c r="NT52" s="52"/>
      <c r="NU52" s="52"/>
      <c r="NV52" s="52"/>
      <c r="NW52" s="52"/>
      <c r="NX52" s="52"/>
      <c r="NY52" s="52"/>
      <c r="NZ52" s="52"/>
      <c r="OA52" s="52"/>
      <c r="OB52" s="52"/>
      <c r="OC52" s="52"/>
      <c r="OD52" s="52"/>
      <c r="OE52" s="52"/>
      <c r="OF52" s="52"/>
      <c r="OG52" s="52"/>
      <c r="OH52" s="52"/>
      <c r="OI52" s="52"/>
      <c r="OJ52" s="52"/>
      <c r="OK52" s="52"/>
      <c r="OL52" s="52"/>
      <c r="OM52" s="52"/>
      <c r="ON52" s="52"/>
      <c r="OO52" s="52"/>
      <c r="OP52" s="52"/>
      <c r="OQ52" s="52"/>
      <c r="OR52" s="52"/>
      <c r="OS52" s="52"/>
      <c r="OT52" s="52"/>
      <c r="OU52" s="52"/>
      <c r="OV52" s="52"/>
      <c r="OW52" s="52"/>
      <c r="OX52" s="52"/>
      <c r="OY52" s="76" t="str">
        <f t="shared" si="47"/>
        <v>Ilmu Fiqih</v>
      </c>
      <c r="OZ52" s="41">
        <f t="shared" si="48"/>
        <v>6</v>
      </c>
      <c r="PA52" s="77">
        <f t="shared" si="49"/>
        <v>6</v>
      </c>
      <c r="PB52" s="77">
        <f t="shared" si="50"/>
        <v>36</v>
      </c>
      <c r="PC52" s="78">
        <f t="shared" si="51"/>
        <v>2.1613019891500902</v>
      </c>
      <c r="PD52" s="79">
        <f t="shared" si="52"/>
        <v>2.1613019891500902</v>
      </c>
    </row>
    <row r="53" spans="2:420" s="10" customFormat="1" ht="17.149999999999999" customHeight="1" x14ac:dyDescent="0.35">
      <c r="B53" s="84"/>
      <c r="C53" s="82">
        <f t="shared" si="45"/>
        <v>0</v>
      </c>
      <c r="D53" s="38">
        <v>6</v>
      </c>
      <c r="E53" s="37">
        <f t="shared" si="29"/>
        <v>0</v>
      </c>
      <c r="F53" s="37">
        <f t="shared" ref="F53:G53" si="67">F42</f>
        <v>2765</v>
      </c>
      <c r="G53" s="37">
        <f t="shared" si="67"/>
        <v>166</v>
      </c>
      <c r="H53" s="39">
        <f t="shared" si="31"/>
        <v>0</v>
      </c>
      <c r="I53" s="40">
        <f t="shared" si="32"/>
        <v>0</v>
      </c>
      <c r="J53" s="62"/>
      <c r="K53" s="53"/>
      <c r="L53" s="66"/>
      <c r="M53" s="58"/>
      <c r="N53" s="49"/>
      <c r="O53" s="50"/>
      <c r="P53" s="50"/>
      <c r="Q53" s="50"/>
      <c r="R53" s="50"/>
      <c r="S53" s="50"/>
      <c r="T53" s="51"/>
      <c r="U53" s="51"/>
      <c r="V53" s="51"/>
      <c r="W53" s="51"/>
      <c r="X53" s="51"/>
      <c r="Y53" s="51"/>
      <c r="Z53" s="51"/>
      <c r="AA53" s="51"/>
      <c r="AB53" s="51"/>
      <c r="AC53" s="51"/>
      <c r="AD53" s="51"/>
      <c r="AE53" s="51"/>
      <c r="AF53" s="51"/>
      <c r="AG53" s="51"/>
      <c r="AH53" s="51"/>
      <c r="AI53" s="51"/>
      <c r="AJ53" s="51"/>
      <c r="AK53" s="51"/>
      <c r="AL53" s="51"/>
      <c r="AM53" s="51"/>
      <c r="AN53" s="51"/>
      <c r="AO53" s="51"/>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c r="GL53" s="52"/>
      <c r="GM53" s="52"/>
      <c r="GN53" s="52"/>
      <c r="GO53" s="52"/>
      <c r="GP53" s="52"/>
      <c r="GQ53" s="52"/>
      <c r="GR53" s="52"/>
      <c r="GS53" s="52"/>
      <c r="GT53" s="52"/>
      <c r="GU53" s="52"/>
      <c r="GV53" s="52"/>
      <c r="GW53" s="52"/>
      <c r="GX53" s="52"/>
      <c r="GY53" s="52"/>
      <c r="GZ53" s="52"/>
      <c r="HA53" s="52"/>
      <c r="HB53" s="52"/>
      <c r="HC53" s="52"/>
      <c r="HD53" s="52"/>
      <c r="HE53" s="52"/>
      <c r="HF53" s="52"/>
      <c r="HG53" s="52"/>
      <c r="HH53" s="52"/>
      <c r="HI53" s="52"/>
      <c r="HJ53" s="52"/>
      <c r="HK53" s="52"/>
      <c r="HL53" s="52"/>
      <c r="HM53" s="52"/>
      <c r="HN53" s="52"/>
      <c r="HO53" s="52"/>
      <c r="HP53" s="52"/>
      <c r="HQ53" s="52"/>
      <c r="HR53" s="52"/>
      <c r="HS53" s="52"/>
      <c r="HT53" s="52"/>
      <c r="HU53" s="52"/>
      <c r="HV53" s="52"/>
      <c r="HW53" s="52"/>
      <c r="HX53" s="52"/>
      <c r="HY53" s="52"/>
      <c r="HZ53" s="52"/>
      <c r="IA53" s="52"/>
      <c r="IB53" s="52"/>
      <c r="IC53" s="52"/>
      <c r="ID53" s="52"/>
      <c r="IE53" s="52"/>
      <c r="IF53" s="52"/>
      <c r="IG53" s="52"/>
      <c r="IH53" s="52"/>
      <c r="II53" s="52"/>
      <c r="IJ53" s="52"/>
      <c r="IK53" s="52"/>
      <c r="IL53" s="52"/>
      <c r="IM53" s="52"/>
      <c r="IN53" s="52"/>
      <c r="IO53" s="52"/>
      <c r="IP53" s="52"/>
      <c r="IQ53" s="52"/>
      <c r="IR53" s="52"/>
      <c r="IS53" s="52"/>
      <c r="IT53" s="52"/>
      <c r="IU53" s="52"/>
      <c r="IV53" s="52"/>
      <c r="IW53" s="52"/>
      <c r="IX53" s="52"/>
      <c r="IY53" s="52"/>
      <c r="IZ53" s="52"/>
      <c r="JA53" s="52"/>
      <c r="JB53" s="52"/>
      <c r="JC53" s="52"/>
      <c r="JD53" s="52"/>
      <c r="JE53" s="52"/>
      <c r="JF53" s="52"/>
      <c r="JG53" s="52"/>
      <c r="JH53" s="52"/>
      <c r="JI53" s="52"/>
      <c r="JJ53" s="52"/>
      <c r="JK53" s="52"/>
      <c r="JL53" s="52"/>
      <c r="JM53" s="52"/>
      <c r="JN53" s="52"/>
      <c r="JO53" s="52"/>
      <c r="JP53" s="52"/>
      <c r="JQ53" s="52"/>
      <c r="JR53" s="52"/>
      <c r="JS53" s="52"/>
      <c r="JT53" s="52"/>
      <c r="JU53" s="52"/>
      <c r="JV53" s="52"/>
      <c r="JW53" s="52"/>
      <c r="JX53" s="52"/>
      <c r="JY53" s="52"/>
      <c r="JZ53" s="52"/>
      <c r="KA53" s="52"/>
      <c r="KB53" s="52"/>
      <c r="KC53" s="52"/>
      <c r="KD53" s="52"/>
      <c r="KE53" s="52"/>
      <c r="KF53" s="52"/>
      <c r="KG53" s="52"/>
      <c r="KH53" s="52"/>
      <c r="KI53" s="52"/>
      <c r="KJ53" s="52"/>
      <c r="KK53" s="52"/>
      <c r="KL53" s="52"/>
      <c r="KM53" s="52"/>
      <c r="KN53" s="52"/>
      <c r="KO53" s="52"/>
      <c r="KP53" s="52"/>
      <c r="KQ53" s="52"/>
      <c r="KR53" s="52"/>
      <c r="KS53" s="52"/>
      <c r="KT53" s="52"/>
      <c r="KU53" s="52"/>
      <c r="KV53" s="52"/>
      <c r="KW53" s="52"/>
      <c r="KX53" s="52"/>
      <c r="KY53" s="52"/>
      <c r="KZ53" s="52"/>
      <c r="LA53" s="52"/>
      <c r="LB53" s="52"/>
      <c r="LC53" s="52"/>
      <c r="LD53" s="52"/>
      <c r="LE53" s="52"/>
      <c r="LF53" s="52"/>
      <c r="LG53" s="52"/>
      <c r="LH53" s="52"/>
      <c r="LI53" s="52"/>
      <c r="LJ53" s="52"/>
      <c r="LK53" s="52"/>
      <c r="LL53" s="52"/>
      <c r="LM53" s="52"/>
      <c r="LN53" s="52"/>
      <c r="LO53" s="52"/>
      <c r="LP53" s="52"/>
      <c r="LQ53" s="52"/>
      <c r="LR53" s="52"/>
      <c r="LS53" s="52"/>
      <c r="LT53" s="52"/>
      <c r="LU53" s="52"/>
      <c r="LV53" s="52"/>
      <c r="LW53" s="52"/>
      <c r="LX53" s="52"/>
      <c r="LY53" s="52"/>
      <c r="LZ53" s="52"/>
      <c r="MA53" s="52"/>
      <c r="MB53" s="52"/>
      <c r="MC53" s="52"/>
      <c r="MD53" s="52"/>
      <c r="ME53" s="52"/>
      <c r="MF53" s="52"/>
      <c r="MG53" s="52"/>
      <c r="MH53" s="52"/>
      <c r="MI53" s="52"/>
      <c r="MJ53" s="52"/>
      <c r="MK53" s="52"/>
      <c r="ML53" s="52"/>
      <c r="MM53" s="52"/>
      <c r="MN53" s="52"/>
      <c r="MO53" s="52"/>
      <c r="MP53" s="52"/>
      <c r="MQ53" s="52"/>
      <c r="MR53" s="52"/>
      <c r="MS53" s="52"/>
      <c r="MT53" s="52"/>
      <c r="MU53" s="52"/>
      <c r="MV53" s="52"/>
      <c r="MW53" s="52"/>
      <c r="MX53" s="52"/>
      <c r="MY53" s="52"/>
      <c r="MZ53" s="52"/>
      <c r="NA53" s="52"/>
      <c r="NB53" s="52"/>
      <c r="NC53" s="52"/>
      <c r="ND53" s="52"/>
      <c r="NE53" s="52"/>
      <c r="NF53" s="52"/>
      <c r="NG53" s="52"/>
      <c r="NH53" s="52"/>
      <c r="NI53" s="52"/>
      <c r="NJ53" s="52"/>
      <c r="NK53" s="52"/>
      <c r="NL53" s="52"/>
      <c r="NM53" s="52"/>
      <c r="NN53" s="52"/>
      <c r="NO53" s="52"/>
      <c r="NP53" s="52"/>
      <c r="NQ53" s="52"/>
      <c r="NR53" s="52"/>
      <c r="NS53" s="52"/>
      <c r="NT53" s="52"/>
      <c r="NU53" s="52"/>
      <c r="NV53" s="52"/>
      <c r="NW53" s="52"/>
      <c r="NX53" s="52"/>
      <c r="NY53" s="52"/>
      <c r="NZ53" s="52"/>
      <c r="OA53" s="52"/>
      <c r="OB53" s="52"/>
      <c r="OC53" s="52"/>
      <c r="OD53" s="52"/>
      <c r="OE53" s="52"/>
      <c r="OF53" s="52"/>
      <c r="OG53" s="52"/>
      <c r="OH53" s="52"/>
      <c r="OI53" s="52"/>
      <c r="OJ53" s="52"/>
      <c r="OK53" s="52"/>
      <c r="OL53" s="52"/>
      <c r="OM53" s="52"/>
      <c r="ON53" s="52"/>
      <c r="OO53" s="52"/>
      <c r="OP53" s="52"/>
      <c r="OQ53" s="52"/>
      <c r="OR53" s="52"/>
      <c r="OS53" s="52"/>
      <c r="OT53" s="52"/>
      <c r="OU53" s="52"/>
      <c r="OV53" s="52"/>
      <c r="OW53" s="52"/>
      <c r="OX53" s="52"/>
      <c r="OY53" s="76">
        <f t="shared" si="47"/>
        <v>0</v>
      </c>
      <c r="OZ53" s="41">
        <f t="shared" si="48"/>
        <v>0</v>
      </c>
      <c r="PA53" s="77">
        <f t="shared" si="49"/>
        <v>6</v>
      </c>
      <c r="PB53" s="77">
        <f t="shared" si="50"/>
        <v>0</v>
      </c>
      <c r="PC53" s="78">
        <f t="shared" si="51"/>
        <v>0</v>
      </c>
      <c r="PD53" s="79">
        <f t="shared" si="52"/>
        <v>0</v>
      </c>
    </row>
    <row r="54" spans="2:420" s="10" customFormat="1" ht="72.5" x14ac:dyDescent="0.35">
      <c r="B54" s="84" t="str">
        <f>'C. CP'!J65</f>
        <v>SKRIPSI</v>
      </c>
      <c r="C54" s="82">
        <f t="shared" si="45"/>
        <v>5</v>
      </c>
      <c r="D54" s="38">
        <v>6</v>
      </c>
      <c r="E54" s="37">
        <f t="shared" si="29"/>
        <v>30</v>
      </c>
      <c r="F54" s="37">
        <f t="shared" ref="F54:G54" si="68">F43</f>
        <v>2765</v>
      </c>
      <c r="G54" s="37">
        <f t="shared" si="68"/>
        <v>166</v>
      </c>
      <c r="H54" s="39">
        <f t="shared" si="31"/>
        <v>1.8010849909584088</v>
      </c>
      <c r="I54" s="40">
        <f t="shared" si="32"/>
        <v>1.8010849909584088</v>
      </c>
      <c r="J54" s="63" t="s">
        <v>388</v>
      </c>
      <c r="K54" s="54">
        <v>1</v>
      </c>
      <c r="L54" s="67" t="str">
        <f>'C. CP'!I65</f>
        <v>KK.1</v>
      </c>
      <c r="M54" s="59" t="str">
        <f>'C. CP'!H65</f>
        <v>Meneliti dan mengkaji bahasa, sastra dan budaya Arab dengan menerapkan ilmu-ilmu Bahasa Arab dan teori-teori penelitian bahasa/sastra Arab;</v>
      </c>
      <c r="N54" s="46"/>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8"/>
      <c r="CT54" s="48"/>
      <c r="CU54" s="48"/>
      <c r="CV54" s="48"/>
      <c r="CW54" s="48"/>
      <c r="CX54" s="48"/>
      <c r="CY54" s="48"/>
      <c r="CZ54" s="574" t="s">
        <v>209</v>
      </c>
      <c r="DA54" s="574" t="s">
        <v>209</v>
      </c>
      <c r="DB54" s="574"/>
      <c r="DC54" s="574"/>
      <c r="DD54" s="574"/>
      <c r="DE54" s="574"/>
      <c r="DF54" s="574"/>
      <c r="DG54" s="574"/>
      <c r="DH54" s="574"/>
      <c r="DI54" s="574"/>
      <c r="DJ54" s="574" t="s">
        <v>209</v>
      </c>
      <c r="DK54" s="574" t="s">
        <v>209</v>
      </c>
      <c r="DL54" s="574" t="s">
        <v>209</v>
      </c>
      <c r="DM54" s="574"/>
      <c r="DN54" s="574"/>
      <c r="DO54" s="574"/>
      <c r="DP54" s="574"/>
      <c r="DQ54" s="574"/>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c r="KN54" s="48"/>
      <c r="KO54" s="48"/>
      <c r="KP54" s="48"/>
      <c r="KQ54" s="48"/>
      <c r="KR54" s="48"/>
      <c r="KS54" s="48"/>
      <c r="KT54" s="48"/>
      <c r="KU54" s="48"/>
      <c r="KV54" s="48"/>
      <c r="KW54" s="48"/>
      <c r="KX54" s="48"/>
      <c r="KY54" s="48"/>
      <c r="KZ54" s="48"/>
      <c r="LA54" s="48"/>
      <c r="LB54" s="48"/>
      <c r="LC54" s="48"/>
      <c r="LD54" s="48"/>
      <c r="LE54" s="48"/>
      <c r="LF54" s="48"/>
      <c r="LG54" s="48"/>
      <c r="LH54" s="48"/>
      <c r="LI54" s="48"/>
      <c r="LJ54" s="48"/>
      <c r="LK54" s="48"/>
      <c r="LL54" s="48"/>
      <c r="LM54" s="48"/>
      <c r="LN54" s="48"/>
      <c r="LO54" s="48"/>
      <c r="LP54" s="48"/>
      <c r="LQ54" s="48"/>
      <c r="LR54" s="48"/>
      <c r="LS54" s="48"/>
      <c r="LT54" s="48"/>
      <c r="LU54" s="48"/>
      <c r="LV54" s="48"/>
      <c r="LW54" s="48"/>
      <c r="LX54" s="48"/>
      <c r="LY54" s="48"/>
      <c r="LZ54" s="48"/>
      <c r="MA54" s="48"/>
      <c r="MB54" s="48"/>
      <c r="MC54" s="48"/>
      <c r="MD54" s="48"/>
      <c r="ME54" s="48"/>
      <c r="MF54" s="48"/>
      <c r="MG54" s="48"/>
      <c r="MH54" s="48"/>
      <c r="MI54" s="48"/>
      <c r="MJ54" s="48"/>
      <c r="MK54" s="48"/>
      <c r="ML54" s="48"/>
      <c r="MM54" s="48"/>
      <c r="MN54" s="48"/>
      <c r="MO54" s="48"/>
      <c r="MP54" s="48"/>
      <c r="MQ54" s="48"/>
      <c r="MR54" s="48"/>
      <c r="MS54" s="48"/>
      <c r="MT54" s="48"/>
      <c r="MU54" s="48"/>
      <c r="MV54" s="48"/>
      <c r="MW54" s="48"/>
      <c r="MX54" s="48"/>
      <c r="MY54" s="48"/>
      <c r="MZ54" s="48"/>
      <c r="NA54" s="48"/>
      <c r="NB54" s="48"/>
      <c r="NC54" s="48"/>
      <c r="ND54" s="48"/>
      <c r="NE54" s="48"/>
      <c r="NF54" s="48"/>
      <c r="NG54" s="48"/>
      <c r="NH54" s="48"/>
      <c r="NI54" s="48"/>
      <c r="NJ54" s="48"/>
      <c r="NK54" s="48"/>
      <c r="NL54" s="48"/>
      <c r="NM54" s="48"/>
      <c r="NN54" s="48"/>
      <c r="NO54" s="48"/>
      <c r="NP54" s="48"/>
      <c r="NQ54" s="48"/>
      <c r="NR54" s="48"/>
      <c r="NS54" s="48"/>
      <c r="NT54" s="48"/>
      <c r="NU54" s="48"/>
      <c r="NV54" s="48"/>
      <c r="NW54" s="48"/>
      <c r="NX54" s="48"/>
      <c r="NY54" s="48"/>
      <c r="NZ54" s="48"/>
      <c r="OA54" s="48"/>
      <c r="OB54" s="48"/>
      <c r="OC54" s="48"/>
      <c r="OD54" s="48"/>
      <c r="OE54" s="48"/>
      <c r="OF54" s="48"/>
      <c r="OG54" s="48"/>
      <c r="OH54" s="48"/>
      <c r="OI54" s="48"/>
      <c r="OJ54" s="48"/>
      <c r="OK54" s="48"/>
      <c r="OL54" s="48"/>
      <c r="OM54" s="48"/>
      <c r="ON54" s="48"/>
      <c r="OO54" s="48"/>
      <c r="OP54" s="48"/>
      <c r="OQ54" s="48"/>
      <c r="OR54" s="48"/>
      <c r="OS54" s="48"/>
      <c r="OT54" s="48"/>
      <c r="OU54" s="48"/>
      <c r="OV54" s="48"/>
      <c r="OW54" s="48"/>
      <c r="OX54" s="48"/>
      <c r="OY54" s="76" t="str">
        <f t="shared" si="47"/>
        <v>SKRIPSI</v>
      </c>
      <c r="OZ54" s="41">
        <f t="shared" si="48"/>
        <v>5</v>
      </c>
      <c r="PA54" s="77">
        <f t="shared" si="49"/>
        <v>6</v>
      </c>
      <c r="PB54" s="77">
        <f t="shared" si="50"/>
        <v>30</v>
      </c>
      <c r="PC54" s="78">
        <f t="shared" si="51"/>
        <v>1.8010849909584088</v>
      </c>
      <c r="PD54" s="79">
        <f t="shared" si="52"/>
        <v>1.8010849909584088</v>
      </c>
    </row>
    <row r="55" spans="2:420" s="10" customFormat="1" ht="116" x14ac:dyDescent="0.35">
      <c r="B55" s="84" t="str">
        <f>'C. CP'!J66</f>
        <v xml:space="preserve">Nadhariyah al Tarjamah, Tarjamah al Tatbiqiyah, Tarjamah Arab-Indonesia, Tarjamah Indonesia-Arab, </v>
      </c>
      <c r="C55" s="82">
        <f t="shared" si="45"/>
        <v>22</v>
      </c>
      <c r="D55" s="38">
        <v>6</v>
      </c>
      <c r="E55" s="37">
        <f t="shared" si="29"/>
        <v>132</v>
      </c>
      <c r="F55" s="37">
        <f t="shared" ref="F55:G55" si="69">F44</f>
        <v>2765</v>
      </c>
      <c r="G55" s="37">
        <f t="shared" si="69"/>
        <v>166</v>
      </c>
      <c r="H55" s="39">
        <f t="shared" si="31"/>
        <v>7.9247739602169984</v>
      </c>
      <c r="I55" s="40">
        <f t="shared" si="32"/>
        <v>7.9247739602169984</v>
      </c>
      <c r="J55" s="71"/>
      <c r="K55" s="54">
        <v>2</v>
      </c>
      <c r="L55" s="67" t="str">
        <f>'C. CP'!I66</f>
        <v>KK.2</v>
      </c>
      <c r="M55" s="59" t="str">
        <f>'C. CP'!H66</f>
        <v>Menerjemahkan literatur bahasa Arab-Indonesia atau sebaliknya dengan menggunakan teori-teori bahasa dan penerjemahan</v>
      </c>
      <c r="N55" s="46"/>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214"/>
      <c r="DS55" s="214"/>
      <c r="DT55" s="214"/>
      <c r="DU55" s="214"/>
      <c r="DV55" s="214"/>
      <c r="DW55" s="214"/>
      <c r="DX55" s="214"/>
      <c r="DY55" s="214"/>
      <c r="DZ55" s="214"/>
      <c r="EA55" s="214"/>
      <c r="EB55" s="214"/>
      <c r="EC55" s="214"/>
      <c r="ED55" s="214"/>
      <c r="EE55" s="214"/>
      <c r="EF55" s="214"/>
      <c r="EG55" s="214"/>
      <c r="EH55" s="214"/>
      <c r="EI55" s="214"/>
      <c r="EJ55" s="214"/>
      <c r="EK55" s="214"/>
      <c r="EL55" s="214"/>
      <c r="EM55" s="214"/>
      <c r="EN55" s="214"/>
      <c r="EO55" s="214"/>
      <c r="EP55" s="214"/>
      <c r="EQ55" s="214"/>
      <c r="ER55" s="214"/>
      <c r="ES55" s="214"/>
      <c r="ET55" s="214"/>
      <c r="EU55" s="214"/>
      <c r="EV55" s="214"/>
      <c r="EW55" s="214"/>
      <c r="EX55" s="214"/>
      <c r="EY55" s="214"/>
      <c r="EZ55" s="214"/>
      <c r="FA55" s="214"/>
      <c r="FB55" s="214"/>
      <c r="FC55" s="214"/>
      <c r="FD55" s="214"/>
      <c r="FE55" s="214"/>
      <c r="FF55" s="214"/>
      <c r="FG55" s="214"/>
      <c r="FH55" s="214"/>
      <c r="FI55" s="214"/>
      <c r="FJ55" s="214"/>
      <c r="FK55" s="214"/>
      <c r="FL55" s="214"/>
      <c r="FM55" s="214"/>
      <c r="FN55" s="214"/>
      <c r="FO55" s="214"/>
      <c r="FP55" s="574" t="s">
        <v>209</v>
      </c>
      <c r="FQ55" s="574" t="s">
        <v>209</v>
      </c>
      <c r="FR55" s="574" t="s">
        <v>209</v>
      </c>
      <c r="FS55" s="574" t="s">
        <v>209</v>
      </c>
      <c r="FT55" s="574" t="s">
        <v>209</v>
      </c>
      <c r="FU55" s="574" t="s">
        <v>209</v>
      </c>
      <c r="FV55" s="574" t="s">
        <v>209</v>
      </c>
      <c r="FW55" s="574" t="s">
        <v>209</v>
      </c>
      <c r="FX55" s="574" t="s">
        <v>209</v>
      </c>
      <c r="FY55" s="574" t="s">
        <v>209</v>
      </c>
      <c r="FZ55" s="574" t="s">
        <v>209</v>
      </c>
      <c r="GA55" s="574" t="s">
        <v>209</v>
      </c>
      <c r="GB55" s="574" t="s">
        <v>209</v>
      </c>
      <c r="GC55" s="574" t="s">
        <v>209</v>
      </c>
      <c r="GD55" s="574" t="s">
        <v>209</v>
      </c>
      <c r="GE55" s="574" t="s">
        <v>209</v>
      </c>
      <c r="GF55" s="574" t="s">
        <v>209</v>
      </c>
      <c r="GG55" s="574" t="s">
        <v>209</v>
      </c>
      <c r="GH55" s="574" t="s">
        <v>209</v>
      </c>
      <c r="GI55" s="574" t="s">
        <v>209</v>
      </c>
      <c r="GJ55" s="574" t="s">
        <v>209</v>
      </c>
      <c r="GK55" s="574" t="s">
        <v>209</v>
      </c>
      <c r="GL55" s="214"/>
      <c r="GM55" s="214"/>
      <c r="GN55" s="214"/>
      <c r="GO55" s="214"/>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c r="KN55" s="48"/>
      <c r="KO55" s="48"/>
      <c r="KP55" s="48"/>
      <c r="KQ55" s="48"/>
      <c r="KR55" s="48"/>
      <c r="KS55" s="48"/>
      <c r="KT55" s="48"/>
      <c r="KU55" s="48"/>
      <c r="KV55" s="48"/>
      <c r="KW55" s="48"/>
      <c r="KX55" s="48"/>
      <c r="KY55" s="48"/>
      <c r="KZ55" s="48"/>
      <c r="LA55" s="48"/>
      <c r="LB55" s="48"/>
      <c r="LC55" s="48"/>
      <c r="LD55" s="48"/>
      <c r="LE55" s="48"/>
      <c r="LF55" s="48"/>
      <c r="LG55" s="48"/>
      <c r="LH55" s="48"/>
      <c r="LI55" s="48"/>
      <c r="LJ55" s="48"/>
      <c r="LK55" s="48"/>
      <c r="LL55" s="48"/>
      <c r="LM55" s="48"/>
      <c r="LN55" s="48"/>
      <c r="LO55" s="48"/>
      <c r="LP55" s="48"/>
      <c r="LQ55" s="48"/>
      <c r="LR55" s="48"/>
      <c r="LS55" s="48"/>
      <c r="LT55" s="48"/>
      <c r="LU55" s="48"/>
      <c r="LV55" s="48"/>
      <c r="LW55" s="48"/>
      <c r="LX55" s="48"/>
      <c r="LY55" s="48"/>
      <c r="LZ55" s="48"/>
      <c r="MA55" s="48"/>
      <c r="MB55" s="48"/>
      <c r="MC55" s="48"/>
      <c r="MD55" s="48"/>
      <c r="ME55" s="48"/>
      <c r="MF55" s="48"/>
      <c r="MG55" s="48"/>
      <c r="MH55" s="48"/>
      <c r="MI55" s="48"/>
      <c r="MJ55" s="48"/>
      <c r="MK55" s="48"/>
      <c r="ML55" s="48"/>
      <c r="MM55" s="48"/>
      <c r="MN55" s="48"/>
      <c r="MO55" s="48"/>
      <c r="MP55" s="48"/>
      <c r="MQ55" s="48"/>
      <c r="MR55" s="48"/>
      <c r="MS55" s="48"/>
      <c r="MT55" s="48"/>
      <c r="MU55" s="48"/>
      <c r="MV55" s="48"/>
      <c r="MW55" s="48"/>
      <c r="MX55" s="48"/>
      <c r="MY55" s="48"/>
      <c r="MZ55" s="48"/>
      <c r="NA55" s="48"/>
      <c r="NB55" s="48"/>
      <c r="NC55" s="48"/>
      <c r="ND55" s="48"/>
      <c r="NE55" s="48"/>
      <c r="NF55" s="48"/>
      <c r="NG55" s="48"/>
      <c r="NH55" s="48"/>
      <c r="NI55" s="48"/>
      <c r="NJ55" s="48"/>
      <c r="NK55" s="48"/>
      <c r="NL55" s="48"/>
      <c r="NM55" s="48"/>
      <c r="NN55" s="48"/>
      <c r="NO55" s="48"/>
      <c r="NP55" s="48"/>
      <c r="NQ55" s="48"/>
      <c r="NR55" s="48"/>
      <c r="NS55" s="48"/>
      <c r="NT55" s="48"/>
      <c r="NU55" s="48"/>
      <c r="NV55" s="48"/>
      <c r="NW55" s="48"/>
      <c r="NX55" s="48"/>
      <c r="NY55" s="48"/>
      <c r="NZ55" s="48"/>
      <c r="OA55" s="48"/>
      <c r="OB55" s="48"/>
      <c r="OC55" s="48"/>
      <c r="OD55" s="48"/>
      <c r="OE55" s="48"/>
      <c r="OF55" s="48"/>
      <c r="OG55" s="48"/>
      <c r="OH55" s="48"/>
      <c r="OI55" s="48"/>
      <c r="OJ55" s="48"/>
      <c r="OK55" s="48"/>
      <c r="OL55" s="48"/>
      <c r="OM55" s="48"/>
      <c r="ON55" s="48"/>
      <c r="OO55" s="48"/>
      <c r="OP55" s="48"/>
      <c r="OQ55" s="48"/>
      <c r="OR55" s="48"/>
      <c r="OS55" s="48"/>
      <c r="OT55" s="48"/>
      <c r="OU55" s="48"/>
      <c r="OV55" s="48"/>
      <c r="OW55" s="48"/>
      <c r="OX55" s="48"/>
      <c r="OY55" s="76" t="str">
        <f t="shared" si="47"/>
        <v xml:space="preserve">Nadhariyah al Tarjamah, Tarjamah al Tatbiqiyah, Tarjamah Arab-Indonesia, Tarjamah Indonesia-Arab, </v>
      </c>
      <c r="OZ55" s="41">
        <f t="shared" si="48"/>
        <v>22</v>
      </c>
      <c r="PA55" s="77">
        <f t="shared" si="49"/>
        <v>6</v>
      </c>
      <c r="PB55" s="77">
        <f t="shared" si="50"/>
        <v>132</v>
      </c>
      <c r="PC55" s="78">
        <f t="shared" si="51"/>
        <v>7.9247739602169984</v>
      </c>
      <c r="PD55" s="79">
        <f t="shared" si="52"/>
        <v>7.9247739602169984</v>
      </c>
    </row>
    <row r="56" spans="2:420" s="42" customFormat="1" ht="221.15" customHeight="1" x14ac:dyDescent="0.35">
      <c r="B56" s="84" t="str">
        <f>'C. CP'!J67</f>
        <v>Guide and Tourism, 'Arabiyyah li as-Sihafah, Al 'Arabiyah li al Hajj, Al 'Arabiyah li al Siyahah, Manhaj at-Ta'lim al Lughawi, Tashmim al Ta'lim al Lughawi, Thuruq al Ta'lim al Lughawi, Wasail at-Ta'lim al Lughawi, Taqwim al Ta'lim al Lughawi</v>
      </c>
      <c r="C56" s="82">
        <f t="shared" si="45"/>
        <v>45</v>
      </c>
      <c r="D56" s="38">
        <v>6</v>
      </c>
      <c r="E56" s="37">
        <f t="shared" si="29"/>
        <v>270</v>
      </c>
      <c r="F56" s="37">
        <f t="shared" ref="F56:G56" si="70">F45</f>
        <v>2765</v>
      </c>
      <c r="G56" s="37">
        <f t="shared" si="70"/>
        <v>166</v>
      </c>
      <c r="H56" s="39">
        <f t="shared" si="31"/>
        <v>16.209764918625677</v>
      </c>
      <c r="I56" s="40">
        <f t="shared" si="32"/>
        <v>16.209764918625677</v>
      </c>
      <c r="J56" s="64"/>
      <c r="K56" s="54">
        <v>5</v>
      </c>
      <c r="L56" s="67" t="str">
        <f>'C. CP'!I67</f>
        <v>KK.3</v>
      </c>
      <c r="M56" s="59" t="str">
        <f>'C. CP'!H67</f>
        <v>Mengaplikasikan Bahasa Arab dalam berbagai pekerjaan sesuai dengan kebutuhan seperti diplomat, pengajar, pemandu wisata, wartawan dan lain-lain.</v>
      </c>
      <c r="N56" s="46"/>
      <c r="O56" s="47"/>
      <c r="P56" s="47"/>
      <c r="Q56" s="47"/>
      <c r="R56" s="47"/>
      <c r="S56" s="47"/>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c r="KN56" s="48"/>
      <c r="KO56" s="48"/>
      <c r="KP56" s="48"/>
      <c r="KQ56" s="48"/>
      <c r="KR56" s="48"/>
      <c r="KS56" s="48"/>
      <c r="KT56" s="48"/>
      <c r="KU56" s="48"/>
      <c r="KV56" s="48"/>
      <c r="KW56" s="48"/>
      <c r="KX56" s="48"/>
      <c r="KY56" s="48"/>
      <c r="KZ56" s="48"/>
      <c r="LA56" s="48"/>
      <c r="LB56" s="48"/>
      <c r="LC56" s="48"/>
      <c r="LD56" s="48"/>
      <c r="LE56" s="48"/>
      <c r="LF56" s="48"/>
      <c r="LG56" s="48"/>
      <c r="LH56" s="48"/>
      <c r="LI56" s="48"/>
      <c r="LJ56" s="48"/>
      <c r="LK56" s="48"/>
      <c r="LL56" s="48"/>
      <c r="LM56" s="48"/>
      <c r="LN56" s="48"/>
      <c r="LO56" s="48"/>
      <c r="LP56" s="48"/>
      <c r="LQ56" s="48"/>
      <c r="LR56" s="48"/>
      <c r="LS56" s="48"/>
      <c r="LT56" s="48"/>
      <c r="LU56" s="48"/>
      <c r="LV56" s="48"/>
      <c r="LW56" s="48"/>
      <c r="LX56" s="48"/>
      <c r="LY56" s="48"/>
      <c r="LZ56" s="48"/>
      <c r="MA56" s="48"/>
      <c r="MB56" s="48"/>
      <c r="MC56" s="48"/>
      <c r="MD56" s="48"/>
      <c r="ME56" s="48"/>
      <c r="MF56" s="48"/>
      <c r="MG56" s="48"/>
      <c r="MH56" s="48"/>
      <c r="MI56" s="48"/>
      <c r="MJ56" s="48"/>
      <c r="MK56" s="48"/>
      <c r="ML56" s="48"/>
      <c r="MM56" s="48"/>
      <c r="MN56" s="48"/>
      <c r="MO56" s="48"/>
      <c r="MP56" s="48"/>
      <c r="MQ56" s="48"/>
      <c r="MR56" s="48"/>
      <c r="MS56" s="48"/>
      <c r="MT56" s="48"/>
      <c r="MU56" s="48"/>
      <c r="MV56" s="48"/>
      <c r="MW56" s="48"/>
      <c r="MX56" s="48"/>
      <c r="MY56" s="48"/>
      <c r="MZ56" s="48"/>
      <c r="NA56" s="574" t="s">
        <v>209</v>
      </c>
      <c r="NB56" s="574" t="s">
        <v>209</v>
      </c>
      <c r="NC56" s="574" t="s">
        <v>209</v>
      </c>
      <c r="ND56" s="574" t="s">
        <v>209</v>
      </c>
      <c r="NE56" s="574" t="s">
        <v>209</v>
      </c>
      <c r="NF56" s="574" t="s">
        <v>209</v>
      </c>
      <c r="NG56" s="574" t="s">
        <v>209</v>
      </c>
      <c r="NH56" s="574" t="s">
        <v>209</v>
      </c>
      <c r="NI56" s="574" t="s">
        <v>209</v>
      </c>
      <c r="NJ56" s="574" t="s">
        <v>209</v>
      </c>
      <c r="NK56" s="574" t="s">
        <v>209</v>
      </c>
      <c r="NL56" s="574" t="s">
        <v>209</v>
      </c>
      <c r="NM56" s="574" t="s">
        <v>209</v>
      </c>
      <c r="NN56" s="574" t="s">
        <v>209</v>
      </c>
      <c r="NO56" s="574" t="s">
        <v>209</v>
      </c>
      <c r="NP56" s="574" t="s">
        <v>209</v>
      </c>
      <c r="NQ56" s="574" t="s">
        <v>209</v>
      </c>
      <c r="NR56" s="574" t="s">
        <v>209</v>
      </c>
      <c r="NS56" s="574" t="s">
        <v>209</v>
      </c>
      <c r="NT56" s="574" t="s">
        <v>209</v>
      </c>
      <c r="NU56" s="574" t="s">
        <v>209</v>
      </c>
      <c r="NV56" s="574" t="s">
        <v>209</v>
      </c>
      <c r="NW56" s="574" t="s">
        <v>209</v>
      </c>
      <c r="NX56" s="574" t="s">
        <v>209</v>
      </c>
      <c r="NY56" s="574" t="s">
        <v>209</v>
      </c>
      <c r="NZ56" s="574" t="s">
        <v>209</v>
      </c>
      <c r="OA56" s="574" t="s">
        <v>209</v>
      </c>
      <c r="OB56" s="574" t="s">
        <v>209</v>
      </c>
      <c r="OC56" s="574" t="s">
        <v>209</v>
      </c>
      <c r="OD56" s="574" t="s">
        <v>209</v>
      </c>
      <c r="OE56" s="574" t="s">
        <v>209</v>
      </c>
      <c r="OF56" s="574" t="s">
        <v>209</v>
      </c>
      <c r="OG56" s="574" t="s">
        <v>209</v>
      </c>
      <c r="OH56" s="574" t="s">
        <v>209</v>
      </c>
      <c r="OI56" s="574" t="s">
        <v>209</v>
      </c>
      <c r="OJ56" s="574" t="s">
        <v>209</v>
      </c>
      <c r="OK56" s="574" t="s">
        <v>209</v>
      </c>
      <c r="OL56" s="574" t="s">
        <v>209</v>
      </c>
      <c r="OM56" s="574" t="s">
        <v>209</v>
      </c>
      <c r="ON56" s="574" t="s">
        <v>209</v>
      </c>
      <c r="OO56" s="574" t="s">
        <v>209</v>
      </c>
      <c r="OP56" s="574" t="s">
        <v>209</v>
      </c>
      <c r="OQ56" s="574" t="s">
        <v>209</v>
      </c>
      <c r="OR56" s="574" t="s">
        <v>209</v>
      </c>
      <c r="OS56" s="574" t="s">
        <v>209</v>
      </c>
      <c r="OT56" s="214"/>
      <c r="OU56" s="214"/>
      <c r="OV56" s="214"/>
      <c r="OW56" s="266"/>
      <c r="OX56" s="266"/>
      <c r="OY56" s="76" t="str">
        <f t="shared" si="47"/>
        <v>Guide and Tourism, 'Arabiyyah li as-Sihafah, Al 'Arabiyah li al Hajj, Al 'Arabiyah li al Siyahah, Manhaj at-Ta'lim al Lughawi, Tashmim al Ta'lim al Lughawi, Thuruq al Ta'lim al Lughawi, Wasail at-Ta'lim al Lughawi, Taqwim al Ta'lim al Lughawi</v>
      </c>
      <c r="OZ56" s="41">
        <f t="shared" si="48"/>
        <v>45</v>
      </c>
      <c r="PA56" s="77">
        <f t="shared" si="49"/>
        <v>6</v>
      </c>
      <c r="PB56" s="77">
        <f t="shared" si="50"/>
        <v>270</v>
      </c>
      <c r="PC56" s="78">
        <f t="shared" si="51"/>
        <v>16.209764918625677</v>
      </c>
      <c r="PD56" s="79">
        <f t="shared" si="52"/>
        <v>16.209764918625677</v>
      </c>
    </row>
    <row r="57" spans="2:420" s="42" customFormat="1" ht="43.5" x14ac:dyDescent="0.35">
      <c r="B57" s="84" t="str">
        <f>'C. CP'!J68</f>
        <v>Maharah Kalam, Dirasah Masrahiyyah,</v>
      </c>
      <c r="C57" s="82">
        <f t="shared" si="45"/>
        <v>11</v>
      </c>
      <c r="D57" s="38">
        <v>6</v>
      </c>
      <c r="E57" s="37">
        <f t="shared" si="29"/>
        <v>66</v>
      </c>
      <c r="F57" s="37">
        <f t="shared" ref="F57:G57" si="71">F46</f>
        <v>2765</v>
      </c>
      <c r="G57" s="37">
        <f t="shared" si="71"/>
        <v>166</v>
      </c>
      <c r="H57" s="39">
        <f t="shared" si="31"/>
        <v>3.9623869801084992</v>
      </c>
      <c r="I57" s="40">
        <f t="shared" si="32"/>
        <v>3.9623869801084992</v>
      </c>
      <c r="J57" s="64"/>
      <c r="K57" s="54">
        <v>6</v>
      </c>
      <c r="L57" s="67" t="str">
        <f>'C. CP'!I68</f>
        <v>KK.4</v>
      </c>
      <c r="M57" s="59" t="str">
        <f>'C. CP'!H68</f>
        <v>Mampu berkomunikasi bahasa Arab dengan baik dan benar</v>
      </c>
      <c r="N57" s="46"/>
      <c r="O57" s="47"/>
      <c r="P57" s="47"/>
      <c r="Q57" s="47"/>
      <c r="R57" s="47"/>
      <c r="S57" s="47"/>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574" t="s">
        <v>209</v>
      </c>
      <c r="DX57" s="574" t="s">
        <v>209</v>
      </c>
      <c r="DY57" s="574" t="s">
        <v>209</v>
      </c>
      <c r="DZ57" s="574" t="s">
        <v>209</v>
      </c>
      <c r="EA57" s="574" t="s">
        <v>209</v>
      </c>
      <c r="EB57" s="574" t="s">
        <v>209</v>
      </c>
      <c r="EC57" s="574"/>
      <c r="ED57" s="574"/>
      <c r="EE57" s="574"/>
      <c r="EF57" s="574"/>
      <c r="EG57" s="574" t="s">
        <v>209</v>
      </c>
      <c r="EH57" s="574" t="s">
        <v>209</v>
      </c>
      <c r="EI57" s="574" t="s">
        <v>209</v>
      </c>
      <c r="EJ57" s="574" t="s">
        <v>209</v>
      </c>
      <c r="EK57" s="574" t="s">
        <v>209</v>
      </c>
      <c r="EL57" s="574"/>
      <c r="EM57" s="574"/>
      <c r="EN57" s="569"/>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48"/>
      <c r="HI57" s="48"/>
      <c r="HJ57" s="214"/>
      <c r="HK57" s="237"/>
      <c r="HL57" s="214"/>
      <c r="HM57" s="320"/>
      <c r="HN57" s="332"/>
      <c r="HO57" s="332"/>
      <c r="HP57" s="332"/>
      <c r="HQ57" s="332"/>
      <c r="HR57" s="332"/>
      <c r="HS57" s="332"/>
      <c r="HT57" s="332"/>
      <c r="HU57" s="332"/>
      <c r="HV57" s="332"/>
      <c r="HW57" s="332"/>
      <c r="HX57" s="332"/>
      <c r="HY57" s="332"/>
      <c r="HZ57" s="332"/>
      <c r="IA57" s="214"/>
      <c r="IB57" s="214"/>
      <c r="IC57" s="304"/>
      <c r="ID57" s="214"/>
      <c r="IE57" s="332"/>
      <c r="IF57" s="332"/>
      <c r="IG57" s="332"/>
      <c r="IH57" s="332"/>
      <c r="II57" s="332"/>
      <c r="IJ57" s="332"/>
      <c r="IK57" s="214"/>
      <c r="IL57" s="214"/>
      <c r="IM57" s="214"/>
      <c r="IN57" s="304"/>
      <c r="IO57" s="332"/>
      <c r="IP57" s="332"/>
      <c r="IQ57" s="332"/>
      <c r="IR57" s="332"/>
      <c r="IS57" s="332"/>
      <c r="IT57" s="214"/>
      <c r="IU57" s="214"/>
      <c r="IV57" s="214"/>
      <c r="IW57" s="214"/>
      <c r="IX57" s="214"/>
      <c r="IY57" s="214"/>
      <c r="IZ57" s="214"/>
      <c r="JA57" s="214"/>
      <c r="JB57" s="214"/>
      <c r="JC57" s="214"/>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c r="KN57" s="48"/>
      <c r="KO57" s="48"/>
      <c r="KP57" s="48"/>
      <c r="KQ57" s="48"/>
      <c r="KR57" s="48"/>
      <c r="KS57" s="48"/>
      <c r="KT57" s="48"/>
      <c r="KU57" s="48"/>
      <c r="KV57" s="48"/>
      <c r="KW57" s="48"/>
      <c r="KX57" s="48"/>
      <c r="KY57" s="48"/>
      <c r="KZ57" s="48"/>
      <c r="LA57" s="48"/>
      <c r="LB57" s="48"/>
      <c r="LC57" s="48"/>
      <c r="LD57" s="48"/>
      <c r="LE57" s="48"/>
      <c r="LF57" s="48"/>
      <c r="LG57" s="48"/>
      <c r="LH57" s="48"/>
      <c r="LI57" s="48"/>
      <c r="LJ57" s="48"/>
      <c r="LK57" s="48"/>
      <c r="LL57" s="48"/>
      <c r="LM57" s="48"/>
      <c r="LN57" s="48"/>
      <c r="LO57" s="48"/>
      <c r="LP57" s="48"/>
      <c r="LQ57" s="48"/>
      <c r="LR57" s="48"/>
      <c r="LS57" s="48"/>
      <c r="LT57" s="48"/>
      <c r="LU57" s="48"/>
      <c r="LV57" s="48"/>
      <c r="LW57" s="48"/>
      <c r="LX57" s="48"/>
      <c r="LY57" s="48"/>
      <c r="LZ57" s="48"/>
      <c r="MA57" s="48"/>
      <c r="MB57" s="48"/>
      <c r="MC57" s="48"/>
      <c r="MD57" s="48"/>
      <c r="ME57" s="48"/>
      <c r="MF57" s="48"/>
      <c r="MG57" s="48"/>
      <c r="MH57" s="48"/>
      <c r="MI57" s="48"/>
      <c r="MJ57" s="48"/>
      <c r="MK57" s="48"/>
      <c r="ML57" s="48"/>
      <c r="MM57" s="48"/>
      <c r="MN57" s="48"/>
      <c r="MO57" s="48"/>
      <c r="MP57" s="48"/>
      <c r="MQ57" s="48"/>
      <c r="MR57" s="48"/>
      <c r="MS57" s="48"/>
      <c r="MT57" s="48"/>
      <c r="MU57" s="48"/>
      <c r="MV57" s="48"/>
      <c r="MW57" s="48"/>
      <c r="MX57" s="48"/>
      <c r="MY57" s="48"/>
      <c r="MZ57" s="48"/>
      <c r="NA57" s="48"/>
      <c r="NB57" s="48"/>
      <c r="NC57" s="48"/>
      <c r="ND57" s="48"/>
      <c r="NE57" s="48"/>
      <c r="NF57" s="48"/>
      <c r="NG57" s="48"/>
      <c r="NH57" s="48"/>
      <c r="NI57" s="48"/>
      <c r="NJ57" s="48"/>
      <c r="NK57" s="48"/>
      <c r="NL57" s="48"/>
      <c r="NM57" s="48"/>
      <c r="NN57" s="48"/>
      <c r="NO57" s="48"/>
      <c r="NP57" s="48"/>
      <c r="NQ57" s="48"/>
      <c r="NR57" s="48"/>
      <c r="NS57" s="48"/>
      <c r="NT57" s="48"/>
      <c r="NU57" s="48"/>
      <c r="NV57" s="48"/>
      <c r="NW57" s="48"/>
      <c r="NX57" s="48"/>
      <c r="NY57" s="48"/>
      <c r="NZ57" s="48"/>
      <c r="OA57" s="48"/>
      <c r="OB57" s="48"/>
      <c r="OC57" s="48"/>
      <c r="OD57" s="48"/>
      <c r="OE57" s="48"/>
      <c r="OF57" s="48"/>
      <c r="OG57" s="48"/>
      <c r="OH57" s="48"/>
      <c r="OI57" s="48"/>
      <c r="OJ57" s="48"/>
      <c r="OK57" s="48"/>
      <c r="OL57" s="48"/>
      <c r="OM57" s="48"/>
      <c r="ON57" s="48"/>
      <c r="OO57" s="48"/>
      <c r="OP57" s="48"/>
      <c r="OQ57" s="48"/>
      <c r="OR57" s="48"/>
      <c r="OS57" s="48"/>
      <c r="OT57" s="48"/>
      <c r="OU57" s="48"/>
      <c r="OV57" s="48"/>
      <c r="OW57" s="48"/>
      <c r="OX57" s="48"/>
      <c r="OY57" s="76" t="str">
        <f t="shared" si="47"/>
        <v>Maharah Kalam, Dirasah Masrahiyyah,</v>
      </c>
      <c r="OZ57" s="41">
        <f t="shared" si="48"/>
        <v>11</v>
      </c>
      <c r="PA57" s="77">
        <f t="shared" si="49"/>
        <v>6</v>
      </c>
      <c r="PB57" s="77">
        <f t="shared" si="50"/>
        <v>66</v>
      </c>
      <c r="PC57" s="78">
        <f t="shared" si="51"/>
        <v>3.9623869801084992</v>
      </c>
      <c r="PD57" s="79">
        <f t="shared" si="52"/>
        <v>3.9623869801084992</v>
      </c>
    </row>
    <row r="58" spans="2:420" s="42" customFormat="1" ht="58" x14ac:dyDescent="0.35">
      <c r="B58" s="84" t="str">
        <f>'C. CP'!J69</f>
        <v>SKRIPSI</v>
      </c>
      <c r="C58" s="82">
        <f t="shared" si="45"/>
        <v>4</v>
      </c>
      <c r="D58" s="38">
        <v>6</v>
      </c>
      <c r="E58" s="37">
        <f t="shared" si="29"/>
        <v>24</v>
      </c>
      <c r="F58" s="37">
        <f t="shared" ref="F58:G58" si="72">F47</f>
        <v>2765</v>
      </c>
      <c r="G58" s="37">
        <f t="shared" si="72"/>
        <v>166</v>
      </c>
      <c r="H58" s="39">
        <f t="shared" si="31"/>
        <v>1.4408679927667269</v>
      </c>
      <c r="I58" s="40">
        <f t="shared" si="32"/>
        <v>1.4408679927667269</v>
      </c>
      <c r="J58" s="64"/>
      <c r="K58" s="54">
        <v>16</v>
      </c>
      <c r="L58" s="67" t="str">
        <f>'C. CP'!I69</f>
        <v>KK.5</v>
      </c>
      <c r="M58" s="59" t="str">
        <f>'C. CP'!H69</f>
        <v>Mampu menerapkan teori dan metode penelitian bahasa dan budaya dalam rangka mengembangkan sastra Arab</v>
      </c>
      <c r="N58" s="46"/>
      <c r="O58" s="47"/>
      <c r="P58" s="47"/>
      <c r="Q58" s="47"/>
      <c r="R58" s="47"/>
      <c r="S58" s="47"/>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574"/>
      <c r="DG58" s="574"/>
      <c r="DH58" s="574" t="s">
        <v>209</v>
      </c>
      <c r="DI58" s="574" t="s">
        <v>209</v>
      </c>
      <c r="DJ58" s="574" t="s">
        <v>209</v>
      </c>
      <c r="DK58" s="574" t="s">
        <v>209</v>
      </c>
      <c r="DL58" s="574"/>
      <c r="DM58" s="574"/>
      <c r="DN58" s="574"/>
      <c r="DO58" s="574"/>
      <c r="DP58" s="574"/>
      <c r="DQ58" s="574"/>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c r="KN58" s="48"/>
      <c r="KO58" s="48"/>
      <c r="KP58" s="48"/>
      <c r="KQ58" s="48"/>
      <c r="KR58" s="48"/>
      <c r="KS58" s="48"/>
      <c r="KT58" s="48"/>
      <c r="KU58" s="48"/>
      <c r="KV58" s="48"/>
      <c r="KW58" s="48"/>
      <c r="KX58" s="48"/>
      <c r="KY58" s="48"/>
      <c r="KZ58" s="48"/>
      <c r="LA58" s="48"/>
      <c r="LB58" s="48"/>
      <c r="LC58" s="48"/>
      <c r="LD58" s="48"/>
      <c r="LE58" s="48"/>
      <c r="LF58" s="48"/>
      <c r="LG58" s="48"/>
      <c r="LH58" s="48"/>
      <c r="LI58" s="48"/>
      <c r="LJ58" s="48"/>
      <c r="LK58" s="48"/>
      <c r="LL58" s="48"/>
      <c r="LM58" s="48"/>
      <c r="LN58" s="48"/>
      <c r="LO58" s="48"/>
      <c r="LP58" s="48"/>
      <c r="LQ58" s="48"/>
      <c r="LR58" s="48"/>
      <c r="LS58" s="48"/>
      <c r="LT58" s="48"/>
      <c r="LU58" s="48"/>
      <c r="LV58" s="48"/>
      <c r="LW58" s="48"/>
      <c r="LX58" s="48"/>
      <c r="LY58" s="48"/>
      <c r="LZ58" s="48"/>
      <c r="MA58" s="48"/>
      <c r="MB58" s="48"/>
      <c r="MC58" s="48"/>
      <c r="MD58" s="48"/>
      <c r="ME58" s="48"/>
      <c r="MF58" s="48"/>
      <c r="MG58" s="48"/>
      <c r="MH58" s="48"/>
      <c r="MI58" s="48"/>
      <c r="MJ58" s="48"/>
      <c r="MK58" s="48"/>
      <c r="ML58" s="48"/>
      <c r="MM58" s="48"/>
      <c r="MN58" s="48"/>
      <c r="MO58" s="48"/>
      <c r="MP58" s="48"/>
      <c r="MQ58" s="48"/>
      <c r="MR58" s="48"/>
      <c r="MS58" s="48"/>
      <c r="MT58" s="48"/>
      <c r="MU58" s="48"/>
      <c r="MV58" s="48"/>
      <c r="MW58" s="48"/>
      <c r="MX58" s="48"/>
      <c r="MY58" s="48"/>
      <c r="MZ58" s="48"/>
      <c r="NA58" s="48"/>
      <c r="NB58" s="48"/>
      <c r="NC58" s="48"/>
      <c r="ND58" s="48"/>
      <c r="NE58" s="48"/>
      <c r="NF58" s="48"/>
      <c r="NG58" s="48"/>
      <c r="NH58" s="48"/>
      <c r="NI58" s="48"/>
      <c r="NJ58" s="48"/>
      <c r="NK58" s="48"/>
      <c r="NL58" s="48"/>
      <c r="NM58" s="48"/>
      <c r="NN58" s="48"/>
      <c r="NO58" s="48"/>
      <c r="NP58" s="48"/>
      <c r="NQ58" s="48"/>
      <c r="NR58" s="48"/>
      <c r="NS58" s="48"/>
      <c r="NT58" s="48"/>
      <c r="NU58" s="48"/>
      <c r="NV58" s="48"/>
      <c r="NW58" s="48"/>
      <c r="NX58" s="48"/>
      <c r="NY58" s="48"/>
      <c r="NZ58" s="48"/>
      <c r="OA58" s="48"/>
      <c r="OB58" s="48"/>
      <c r="OC58" s="48"/>
      <c r="OD58" s="48"/>
      <c r="OE58" s="48"/>
      <c r="OF58" s="48"/>
      <c r="OG58" s="48"/>
      <c r="OH58" s="48"/>
      <c r="OI58" s="48"/>
      <c r="OJ58" s="48"/>
      <c r="OK58" s="48"/>
      <c r="OL58" s="48"/>
      <c r="OM58" s="48"/>
      <c r="ON58" s="48"/>
      <c r="OO58" s="48"/>
      <c r="OP58" s="48"/>
      <c r="OQ58" s="48"/>
      <c r="OR58" s="48"/>
      <c r="OS58" s="48"/>
      <c r="OT58" s="48"/>
      <c r="OU58" s="48"/>
      <c r="OV58" s="48"/>
      <c r="OW58" s="48"/>
      <c r="OX58" s="48"/>
      <c r="OY58" s="76" t="str">
        <f t="shared" si="47"/>
        <v>SKRIPSI</v>
      </c>
      <c r="OZ58" s="41">
        <f t="shared" si="48"/>
        <v>4</v>
      </c>
      <c r="PA58" s="77">
        <f t="shared" si="49"/>
        <v>6</v>
      </c>
      <c r="PB58" s="77">
        <f t="shared" si="50"/>
        <v>24</v>
      </c>
      <c r="PC58" s="78">
        <f t="shared" si="51"/>
        <v>1.4408679927667269</v>
      </c>
      <c r="PD58" s="79">
        <f t="shared" si="52"/>
        <v>1.4408679927667269</v>
      </c>
    </row>
    <row r="59" spans="2:420" s="42" customFormat="1" ht="72.5" x14ac:dyDescent="0.35">
      <c r="B59" s="84" t="str">
        <f>'C. CP'!J70</f>
        <v>Fiqh Lughah dan Kajian Naskah (Filologi)</v>
      </c>
      <c r="C59" s="82">
        <f t="shared" si="45"/>
        <v>1</v>
      </c>
      <c r="D59" s="38">
        <v>6</v>
      </c>
      <c r="E59" s="37">
        <f t="shared" si="29"/>
        <v>6</v>
      </c>
      <c r="F59" s="37">
        <f t="shared" ref="F59:G59" si="73">F48</f>
        <v>2765</v>
      </c>
      <c r="G59" s="37">
        <f t="shared" si="73"/>
        <v>166</v>
      </c>
      <c r="H59" s="39">
        <f t="shared" si="31"/>
        <v>0.36021699819168174</v>
      </c>
      <c r="I59" s="40">
        <f t="shared" si="32"/>
        <v>0.36021699819168174</v>
      </c>
      <c r="J59" s="64"/>
      <c r="K59" s="54">
        <v>17</v>
      </c>
      <c r="L59" s="67" t="str">
        <f>'C. CP'!I70</f>
        <v>KK.6</v>
      </c>
      <c r="M59" s="59" t="str">
        <f>'C. CP'!H70</f>
        <v>Mampu menganalisis khazanah pengetahuan Arab (al-Turats al-Arabi) masa lalu dan masa kini dengan menggunakan bahasa Arab.</v>
      </c>
      <c r="N59" s="46"/>
      <c r="O59" s="47"/>
      <c r="P59" s="47"/>
      <c r="Q59" s="47"/>
      <c r="R59" s="47"/>
      <c r="S59" s="47"/>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48"/>
      <c r="HI59" s="48"/>
      <c r="HJ59" s="48"/>
      <c r="HK59" s="48"/>
      <c r="HL59" s="48"/>
      <c r="HM59" s="48"/>
      <c r="HN59" s="48"/>
      <c r="HO59" s="48"/>
      <c r="HP59" s="48"/>
      <c r="HQ59" s="48"/>
      <c r="HR59" s="48"/>
      <c r="HS59" s="48"/>
      <c r="HT59" s="48"/>
      <c r="HU59" s="48"/>
      <c r="HV59" s="48"/>
      <c r="HW59" s="48"/>
      <c r="HX59" s="48"/>
      <c r="HY59" s="48"/>
      <c r="HZ59" s="48"/>
      <c r="IA59" s="574" t="s">
        <v>209</v>
      </c>
      <c r="IB59" s="574"/>
      <c r="IC59" s="574"/>
      <c r="ID59" s="574"/>
      <c r="IE59" s="574"/>
      <c r="IF59" s="574"/>
      <c r="IG59" s="574"/>
      <c r="IH59" s="574"/>
      <c r="II59" s="574"/>
      <c r="IJ59" s="574"/>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c r="KN59" s="48"/>
      <c r="KO59" s="48"/>
      <c r="KP59" s="48"/>
      <c r="KQ59" s="48"/>
      <c r="KR59" s="48"/>
      <c r="KS59" s="48"/>
      <c r="KT59" s="48"/>
      <c r="KU59" s="48"/>
      <c r="KV59" s="48"/>
      <c r="KW59" s="48"/>
      <c r="KX59" s="48"/>
      <c r="KY59" s="48"/>
      <c r="KZ59" s="48"/>
      <c r="LA59" s="48"/>
      <c r="LB59" s="48"/>
      <c r="LC59" s="48"/>
      <c r="LD59" s="48"/>
      <c r="LE59" s="48"/>
      <c r="LF59" s="48"/>
      <c r="LG59" s="48"/>
      <c r="LH59" s="48"/>
      <c r="LI59" s="48"/>
      <c r="LJ59" s="48"/>
      <c r="LK59" s="48"/>
      <c r="LL59" s="48"/>
      <c r="LM59" s="48"/>
      <c r="LN59" s="48"/>
      <c r="LO59" s="48"/>
      <c r="LP59" s="48"/>
      <c r="LQ59" s="48"/>
      <c r="LR59" s="48"/>
      <c r="LS59" s="48"/>
      <c r="LT59" s="48"/>
      <c r="LU59" s="48"/>
      <c r="LV59" s="48"/>
      <c r="LW59" s="48"/>
      <c r="LX59" s="48"/>
      <c r="LY59" s="48"/>
      <c r="LZ59" s="48"/>
      <c r="MA59" s="48"/>
      <c r="MB59" s="48"/>
      <c r="MC59" s="48"/>
      <c r="MD59" s="48"/>
      <c r="ME59" s="48"/>
      <c r="MF59" s="48"/>
      <c r="MG59" s="48"/>
      <c r="MH59" s="48"/>
      <c r="MI59" s="48"/>
      <c r="MJ59" s="48"/>
      <c r="MK59" s="48"/>
      <c r="ML59" s="48"/>
      <c r="MM59" s="48"/>
      <c r="MN59" s="48"/>
      <c r="MO59" s="48"/>
      <c r="MP59" s="48"/>
      <c r="MQ59" s="48"/>
      <c r="MR59" s="48"/>
      <c r="MS59" s="48"/>
      <c r="MT59" s="48"/>
      <c r="MU59" s="48"/>
      <c r="MV59" s="48"/>
      <c r="MW59" s="48"/>
      <c r="MX59" s="48"/>
      <c r="MY59" s="48"/>
      <c r="MZ59" s="48"/>
      <c r="NA59" s="48"/>
      <c r="NB59" s="48"/>
      <c r="NC59" s="48"/>
      <c r="ND59" s="48"/>
      <c r="NE59" s="48"/>
      <c r="NF59" s="48"/>
      <c r="NG59" s="48"/>
      <c r="NH59" s="48"/>
      <c r="NI59" s="48"/>
      <c r="NJ59" s="48"/>
      <c r="NK59" s="48"/>
      <c r="NL59" s="48"/>
      <c r="NM59" s="48"/>
      <c r="NN59" s="48"/>
      <c r="NO59" s="48"/>
      <c r="NP59" s="48"/>
      <c r="NQ59" s="48"/>
      <c r="NR59" s="48"/>
      <c r="NS59" s="48"/>
      <c r="NT59" s="48"/>
      <c r="NU59" s="48"/>
      <c r="NV59" s="48"/>
      <c r="NW59" s="48"/>
      <c r="NX59" s="48"/>
      <c r="NY59" s="48"/>
      <c r="NZ59" s="48"/>
      <c r="OA59" s="48"/>
      <c r="OB59" s="48"/>
      <c r="OC59" s="48"/>
      <c r="OD59" s="48"/>
      <c r="OE59" s="48"/>
      <c r="OF59" s="48"/>
      <c r="OG59" s="48"/>
      <c r="OH59" s="48"/>
      <c r="OI59" s="48"/>
      <c r="OJ59" s="48"/>
      <c r="OK59" s="48"/>
      <c r="OL59" s="48"/>
      <c r="OM59" s="48"/>
      <c r="ON59" s="48"/>
      <c r="OO59" s="48"/>
      <c r="OP59" s="48"/>
      <c r="OQ59" s="48"/>
      <c r="OR59" s="48"/>
      <c r="OS59" s="48"/>
      <c r="OT59" s="48"/>
      <c r="OU59" s="48"/>
      <c r="OV59" s="48"/>
      <c r="OW59" s="48"/>
      <c r="OX59" s="48"/>
      <c r="OY59" s="76" t="str">
        <f t="shared" si="47"/>
        <v>Fiqh Lughah dan Kajian Naskah (Filologi)</v>
      </c>
      <c r="OZ59" s="41">
        <f t="shared" si="48"/>
        <v>1</v>
      </c>
      <c r="PA59" s="77">
        <f t="shared" si="49"/>
        <v>6</v>
      </c>
      <c r="PB59" s="77">
        <f t="shared" si="50"/>
        <v>6</v>
      </c>
      <c r="PC59" s="78">
        <f t="shared" si="51"/>
        <v>0.36021699819168174</v>
      </c>
      <c r="PD59" s="79">
        <f t="shared" si="52"/>
        <v>0.36021699819168174</v>
      </c>
    </row>
    <row r="60" spans="2:420" s="42" customFormat="1" ht="58" x14ac:dyDescent="0.35">
      <c r="B60" s="84" t="str">
        <f>'C. CP'!J71</f>
        <v>Al Hasub al Arabi</v>
      </c>
      <c r="C60" s="82">
        <f t="shared" si="45"/>
        <v>2</v>
      </c>
      <c r="D60" s="38">
        <v>6</v>
      </c>
      <c r="E60" s="37">
        <f t="shared" si="29"/>
        <v>12</v>
      </c>
      <c r="F60" s="37">
        <f t="shared" ref="F60:G60" si="74">F49</f>
        <v>2765</v>
      </c>
      <c r="G60" s="37">
        <f t="shared" si="74"/>
        <v>166</v>
      </c>
      <c r="H60" s="39">
        <f t="shared" si="31"/>
        <v>0.72043399638336347</v>
      </c>
      <c r="I60" s="40">
        <f t="shared" si="32"/>
        <v>0.72043399638336347</v>
      </c>
      <c r="J60" s="64"/>
      <c r="K60" s="54">
        <v>18</v>
      </c>
      <c r="L60" s="67" t="str">
        <f>'C. CP'!I71</f>
        <v>KK.7</v>
      </c>
      <c r="M60" s="59" t="str">
        <f>'C. CP'!H71</f>
        <v>Mampu memanfaatkan teknologi informasi komunikasi dalam bidang bahasa dan sastra Arab.</v>
      </c>
      <c r="N60" s="46"/>
      <c r="O60" s="47"/>
      <c r="P60" s="47"/>
      <c r="Q60" s="47"/>
      <c r="R60" s="47"/>
      <c r="S60" s="47"/>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214"/>
      <c r="JE60" s="214"/>
      <c r="JF60" s="214"/>
      <c r="JG60" s="214"/>
      <c r="JH60" s="214"/>
      <c r="JI60" s="214"/>
      <c r="JJ60" s="214"/>
      <c r="JK60" s="214"/>
      <c r="JL60" s="214"/>
      <c r="JM60" s="214"/>
      <c r="JN60" s="214"/>
      <c r="JO60" s="214"/>
      <c r="JP60" s="214"/>
      <c r="JQ60" s="214"/>
      <c r="JR60" s="214"/>
      <c r="JS60" s="214"/>
      <c r="JT60" s="214"/>
      <c r="JU60" s="214"/>
      <c r="JV60" s="214"/>
      <c r="JW60" s="214"/>
      <c r="JX60" s="214"/>
      <c r="JY60" s="214"/>
      <c r="JZ60" s="214"/>
      <c r="KA60" s="214"/>
      <c r="KB60" s="214"/>
      <c r="KC60" s="214"/>
      <c r="KD60" s="214"/>
      <c r="KE60" s="214"/>
      <c r="KF60" s="214"/>
      <c r="KG60" s="214"/>
      <c r="KH60" s="214"/>
      <c r="KI60" s="214"/>
      <c r="KJ60" s="214"/>
      <c r="KK60" s="214"/>
      <c r="KL60" s="214"/>
      <c r="KM60" s="214"/>
      <c r="KN60" s="214"/>
      <c r="KO60" s="214"/>
      <c r="KP60" s="214"/>
      <c r="KQ60" s="214"/>
      <c r="KR60" s="214"/>
      <c r="KS60" s="214"/>
      <c r="KT60" s="214"/>
      <c r="KU60" s="214"/>
      <c r="KV60" s="214"/>
      <c r="KW60" s="214"/>
      <c r="KX60" s="214"/>
      <c r="KY60" s="214"/>
      <c r="KZ60" s="214"/>
      <c r="LA60" s="48"/>
      <c r="LB60" s="48"/>
      <c r="LC60" s="48"/>
      <c r="LD60" s="48"/>
      <c r="LE60" s="48"/>
      <c r="LF60" s="48"/>
      <c r="LG60" s="48"/>
      <c r="LH60" s="48"/>
      <c r="LI60" s="48"/>
      <c r="LJ60" s="48"/>
      <c r="LK60" s="48"/>
      <c r="LL60" s="48"/>
      <c r="LM60" s="48"/>
      <c r="LN60" s="48"/>
      <c r="LO60" s="48"/>
      <c r="LP60" s="48"/>
      <c r="LQ60" s="48"/>
      <c r="LR60" s="48"/>
      <c r="LS60" s="48"/>
      <c r="LT60" s="48"/>
      <c r="LU60" s="48"/>
      <c r="LV60" s="48"/>
      <c r="LW60" s="48"/>
      <c r="LX60" s="48"/>
      <c r="LY60" s="48"/>
      <c r="LZ60" s="48"/>
      <c r="MA60" s="48"/>
      <c r="MB60" s="48"/>
      <c r="MC60" s="48"/>
      <c r="MD60" s="48"/>
      <c r="ME60" s="48"/>
      <c r="MF60" s="48"/>
      <c r="MG60" s="48"/>
      <c r="MH60" s="48"/>
      <c r="MI60" s="48"/>
      <c r="MJ60" s="48"/>
      <c r="MK60" s="48"/>
      <c r="ML60" s="48"/>
      <c r="MM60" s="48"/>
      <c r="MN60" s="48"/>
      <c r="MO60" s="48"/>
      <c r="MP60" s="48"/>
      <c r="MQ60" s="48"/>
      <c r="MR60" s="574"/>
      <c r="MS60" s="574"/>
      <c r="MT60" s="574" t="s">
        <v>209</v>
      </c>
      <c r="MU60" s="574" t="s">
        <v>209</v>
      </c>
      <c r="MV60" s="48"/>
      <c r="MW60" s="48"/>
      <c r="MX60" s="48"/>
      <c r="MY60" s="48"/>
      <c r="MZ60" s="48"/>
      <c r="NA60" s="48"/>
      <c r="NB60" s="48"/>
      <c r="NC60" s="48"/>
      <c r="ND60" s="48"/>
      <c r="NE60" s="48"/>
      <c r="NF60" s="48"/>
      <c r="NG60" s="48"/>
      <c r="NH60" s="48"/>
      <c r="NI60" s="48"/>
      <c r="NJ60" s="48"/>
      <c r="NK60" s="48"/>
      <c r="NL60" s="48"/>
      <c r="NM60" s="48"/>
      <c r="NN60" s="48"/>
      <c r="NO60" s="48"/>
      <c r="NP60" s="48"/>
      <c r="NQ60" s="48"/>
      <c r="NR60" s="48"/>
      <c r="NS60" s="48"/>
      <c r="NT60" s="48"/>
      <c r="NU60" s="48"/>
      <c r="NV60" s="48"/>
      <c r="NW60" s="48"/>
      <c r="NX60" s="48"/>
      <c r="NY60" s="48"/>
      <c r="NZ60" s="48"/>
      <c r="OA60" s="48"/>
      <c r="OB60" s="48"/>
      <c r="OC60" s="48"/>
      <c r="OD60" s="48"/>
      <c r="OE60" s="48"/>
      <c r="OF60" s="48"/>
      <c r="OG60" s="48"/>
      <c r="OH60" s="48"/>
      <c r="OI60" s="48"/>
      <c r="OJ60" s="48"/>
      <c r="OK60" s="48"/>
      <c r="OL60" s="48"/>
      <c r="OM60" s="48"/>
      <c r="ON60" s="48"/>
      <c r="OO60" s="48"/>
      <c r="OP60" s="48"/>
      <c r="OQ60" s="48"/>
      <c r="OR60" s="48"/>
      <c r="OS60" s="48"/>
      <c r="OT60" s="214"/>
      <c r="OU60" s="214"/>
      <c r="OV60" s="214"/>
      <c r="OW60" s="48"/>
      <c r="OX60" s="48"/>
      <c r="OY60" s="76" t="str">
        <f t="shared" si="47"/>
        <v>Al Hasub al Arabi</v>
      </c>
      <c r="OZ60" s="41">
        <f t="shared" si="48"/>
        <v>2</v>
      </c>
      <c r="PA60" s="77">
        <f t="shared" si="49"/>
        <v>6</v>
      </c>
      <c r="PB60" s="77">
        <f t="shared" si="50"/>
        <v>12</v>
      </c>
      <c r="PC60" s="78">
        <f t="shared" si="51"/>
        <v>0.72043399638336347</v>
      </c>
      <c r="PD60" s="79">
        <f t="shared" si="52"/>
        <v>0.72043399638336347</v>
      </c>
    </row>
    <row r="61" spans="2:420" s="42" customFormat="1" ht="62.5" customHeight="1" x14ac:dyDescent="0.35">
      <c r="B61" s="84" t="str">
        <f>'C. CP'!J72</f>
        <v>Naqd al Adab, Naqd al Tarjamah</v>
      </c>
      <c r="C61" s="82">
        <f t="shared" si="45"/>
        <v>6</v>
      </c>
      <c r="D61" s="38">
        <v>6</v>
      </c>
      <c r="E61" s="37">
        <f t="shared" si="29"/>
        <v>36</v>
      </c>
      <c r="F61" s="37">
        <f t="shared" ref="F61:G61" si="75">F50</f>
        <v>2765</v>
      </c>
      <c r="G61" s="37">
        <f t="shared" si="75"/>
        <v>166</v>
      </c>
      <c r="H61" s="39">
        <f t="shared" si="31"/>
        <v>2.1613019891500902</v>
      </c>
      <c r="I61" s="40">
        <f t="shared" si="32"/>
        <v>2.1613019891500902</v>
      </c>
      <c r="J61" s="64"/>
      <c r="K61" s="54">
        <v>19</v>
      </c>
      <c r="L61" s="67" t="str">
        <f>'C. CP'!I72</f>
        <v>KK.8</v>
      </c>
      <c r="M61" s="59" t="str">
        <f>'C. CP'!H72</f>
        <v>Mampu menganalisis gejala kebahasaan dan kesastraan Arab dalam berbagai tataran linguistik dan genre.</v>
      </c>
      <c r="N61" s="46"/>
      <c r="O61" s="47"/>
      <c r="P61" s="47"/>
      <c r="Q61" s="47"/>
      <c r="R61" s="47"/>
      <c r="S61" s="47"/>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8"/>
      <c r="EU61" s="48"/>
      <c r="EV61" s="48"/>
      <c r="EW61" s="48"/>
      <c r="EX61" s="48"/>
      <c r="EY61" s="48"/>
      <c r="EZ61" s="48"/>
      <c r="FA61" s="48"/>
      <c r="FB61" s="48"/>
      <c r="FC61" s="48"/>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574"/>
      <c r="GM61" s="574"/>
      <c r="GN61" s="574" t="s">
        <v>209</v>
      </c>
      <c r="GO61" s="574" t="s">
        <v>209</v>
      </c>
      <c r="GP61" s="48"/>
      <c r="GQ61" s="48"/>
      <c r="GR61" s="48"/>
      <c r="GS61" s="48"/>
      <c r="GT61" s="48"/>
      <c r="GU61" s="48"/>
      <c r="GV61" s="48"/>
      <c r="GW61" s="48"/>
      <c r="GX61" s="48"/>
      <c r="GY61" s="48"/>
      <c r="GZ61" s="48"/>
      <c r="HA61" s="48"/>
      <c r="HB61" s="48"/>
      <c r="HC61" s="48"/>
      <c r="HD61" s="48"/>
      <c r="HE61" s="48"/>
      <c r="HF61" s="48"/>
      <c r="HG61" s="48"/>
      <c r="HH61" s="48"/>
      <c r="HI61" s="48"/>
      <c r="HJ61" s="48"/>
      <c r="HK61" s="48"/>
      <c r="HL61" s="48"/>
      <c r="HM61" s="48"/>
      <c r="HN61" s="48"/>
      <c r="HO61" s="48"/>
      <c r="HP61" s="48"/>
      <c r="HQ61" s="48"/>
      <c r="HR61" s="48"/>
      <c r="HS61" s="48"/>
      <c r="HT61" s="48"/>
      <c r="HU61" s="48"/>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c r="KN61" s="48"/>
      <c r="KO61" s="48"/>
      <c r="KP61" s="48"/>
      <c r="KQ61" s="48"/>
      <c r="KR61" s="48"/>
      <c r="KS61" s="48"/>
      <c r="KT61" s="48"/>
      <c r="KU61" s="48"/>
      <c r="KV61" s="48"/>
      <c r="KW61" s="48"/>
      <c r="KX61" s="48"/>
      <c r="KY61" s="48"/>
      <c r="KZ61" s="48"/>
      <c r="LA61" s="48"/>
      <c r="LB61" s="48"/>
      <c r="LC61" s="48"/>
      <c r="LD61" s="48"/>
      <c r="LE61" s="48"/>
      <c r="LF61" s="48"/>
      <c r="LG61" s="48"/>
      <c r="LH61" s="48"/>
      <c r="LI61" s="48"/>
      <c r="LJ61" s="48"/>
      <c r="LK61" s="48"/>
      <c r="LL61" s="48"/>
      <c r="LM61" s="48"/>
      <c r="LN61" s="48"/>
      <c r="LO61" s="48"/>
      <c r="LP61" s="48"/>
      <c r="LQ61" s="48"/>
      <c r="LR61" s="48"/>
      <c r="LS61" s="48"/>
      <c r="LT61" s="48"/>
      <c r="LU61" s="48"/>
      <c r="LV61" s="48"/>
      <c r="LW61" s="48"/>
      <c r="LX61" s="48"/>
      <c r="LY61" s="48"/>
      <c r="LZ61" s="48"/>
      <c r="MA61" s="574" t="s">
        <v>209</v>
      </c>
      <c r="MB61" s="574" t="s">
        <v>209</v>
      </c>
      <c r="MC61" s="574" t="s">
        <v>209</v>
      </c>
      <c r="MD61" s="574" t="s">
        <v>209</v>
      </c>
      <c r="ME61" s="48"/>
      <c r="MF61" s="48"/>
      <c r="MG61" s="48"/>
      <c r="MH61" s="48"/>
      <c r="MI61" s="48"/>
      <c r="MJ61" s="48"/>
      <c r="MK61" s="48"/>
      <c r="ML61" s="48"/>
      <c r="MM61" s="48"/>
      <c r="MN61" s="48"/>
      <c r="MO61" s="48"/>
      <c r="MP61" s="48"/>
      <c r="MQ61" s="48"/>
      <c r="MR61" s="48"/>
      <c r="MS61" s="48"/>
      <c r="MT61" s="48"/>
      <c r="MU61" s="48"/>
      <c r="MV61" s="48"/>
      <c r="MW61" s="48"/>
      <c r="MX61" s="48"/>
      <c r="MY61" s="48"/>
      <c r="MZ61" s="48"/>
      <c r="NA61" s="48"/>
      <c r="NB61" s="48"/>
      <c r="NC61" s="48"/>
      <c r="ND61" s="48"/>
      <c r="NE61" s="48"/>
      <c r="NF61" s="48"/>
      <c r="NG61" s="48"/>
      <c r="NH61" s="48"/>
      <c r="NI61" s="48"/>
      <c r="NJ61" s="48"/>
      <c r="NK61" s="48"/>
      <c r="NL61" s="48"/>
      <c r="NM61" s="48"/>
      <c r="NN61" s="48"/>
      <c r="NO61" s="48"/>
      <c r="NP61" s="48"/>
      <c r="NQ61" s="48"/>
      <c r="NR61" s="48"/>
      <c r="NS61" s="48"/>
      <c r="NT61" s="48"/>
      <c r="NU61" s="48"/>
      <c r="NV61" s="48"/>
      <c r="NW61" s="48"/>
      <c r="NX61" s="48"/>
      <c r="NY61" s="48"/>
      <c r="NZ61" s="48"/>
      <c r="OA61" s="48"/>
      <c r="OB61" s="48"/>
      <c r="OC61" s="48"/>
      <c r="OD61" s="48"/>
      <c r="OE61" s="48"/>
      <c r="OF61" s="48"/>
      <c r="OG61" s="48"/>
      <c r="OH61" s="48"/>
      <c r="OI61" s="48"/>
      <c r="OJ61" s="48"/>
      <c r="OK61" s="48"/>
      <c r="OL61" s="48"/>
      <c r="OM61" s="48"/>
      <c r="ON61" s="48"/>
      <c r="OO61" s="48"/>
      <c r="OP61" s="48"/>
      <c r="OQ61" s="48"/>
      <c r="OR61" s="48"/>
      <c r="OS61" s="48"/>
      <c r="OT61" s="48"/>
      <c r="OU61" s="574"/>
      <c r="OV61" s="574"/>
      <c r="OW61" s="574"/>
      <c r="OX61" s="574"/>
      <c r="OY61" s="76" t="str">
        <f t="shared" si="47"/>
        <v>Naqd al Adab, Naqd al Tarjamah</v>
      </c>
      <c r="OZ61" s="41">
        <f t="shared" si="48"/>
        <v>6</v>
      </c>
      <c r="PA61" s="77">
        <f t="shared" si="49"/>
        <v>6</v>
      </c>
      <c r="PB61" s="77">
        <f t="shared" si="50"/>
        <v>36</v>
      </c>
      <c r="PC61" s="78">
        <f t="shared" si="51"/>
        <v>2.1613019891500902</v>
      </c>
      <c r="PD61" s="79">
        <f t="shared" si="52"/>
        <v>2.1613019891500902</v>
      </c>
    </row>
    <row r="62" spans="2:420" s="42" customFormat="1" ht="58" x14ac:dyDescent="0.35">
      <c r="B62" s="218" t="str">
        <f>'C. CP'!J73</f>
        <v>Pancasila , Pendidikan Kewarganegaraan</v>
      </c>
      <c r="C62" s="82">
        <f t="shared" si="45"/>
        <v>4</v>
      </c>
      <c r="D62" s="38">
        <v>6</v>
      </c>
      <c r="E62" s="37">
        <f t="shared" si="29"/>
        <v>24</v>
      </c>
      <c r="F62" s="37">
        <f t="shared" ref="F62:G62" si="76">F51</f>
        <v>2765</v>
      </c>
      <c r="G62" s="37">
        <f t="shared" si="76"/>
        <v>166</v>
      </c>
      <c r="H62" s="39">
        <f t="shared" si="31"/>
        <v>1.4408679927667269</v>
      </c>
      <c r="I62" s="40">
        <f t="shared" si="32"/>
        <v>1.4408679927667269</v>
      </c>
      <c r="J62" s="64"/>
      <c r="K62" s="54">
        <v>20</v>
      </c>
      <c r="L62" s="67" t="str">
        <f>'C. CP'!I73</f>
        <v>KK.9</v>
      </c>
      <c r="M62" s="59" t="str">
        <f>'C. CP'!H73</f>
        <v>Mampu memaparkan manusia Indonesia kekinian dan hubungannya dengan bangsa lain dalam konteks global.</v>
      </c>
      <c r="N62" s="576"/>
      <c r="O62" s="574"/>
      <c r="P62" s="574" t="s">
        <v>209</v>
      </c>
      <c r="Q62" s="574" t="s">
        <v>209</v>
      </c>
      <c r="R62" s="574" t="s">
        <v>209</v>
      </c>
      <c r="S62" s="574" t="s">
        <v>209</v>
      </c>
      <c r="T62" s="48"/>
      <c r="U62" s="48"/>
      <c r="V62" s="48"/>
      <c r="W62" s="48"/>
      <c r="X62" s="48"/>
      <c r="Y62" s="48"/>
      <c r="Z62" s="48"/>
      <c r="AA62" s="48"/>
      <c r="AB62" s="48"/>
      <c r="AC62" s="48"/>
      <c r="AD62" s="48"/>
      <c r="AE62" s="48"/>
      <c r="AF62" s="48"/>
      <c r="AG62" s="48"/>
      <c r="AH62" s="48"/>
      <c r="AI62" s="48"/>
      <c r="AJ62" s="48"/>
      <c r="AK62" s="48"/>
      <c r="AL62" s="48"/>
      <c r="AM62" s="48"/>
      <c r="AN62" s="48"/>
      <c r="AO62" s="48"/>
      <c r="AP62" s="177"/>
      <c r="AQ62" s="221"/>
      <c r="AR62" s="221"/>
      <c r="AS62" s="221"/>
      <c r="AT62" s="177"/>
      <c r="AU62" s="221"/>
      <c r="AV62" s="320"/>
      <c r="AW62" s="214"/>
      <c r="AX62" s="221"/>
      <c r="AY62" s="221"/>
      <c r="AZ62" s="221"/>
      <c r="BA62" s="221"/>
      <c r="BB62" s="221"/>
      <c r="BC62" s="332"/>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c r="KN62" s="48"/>
      <c r="KO62" s="48"/>
      <c r="KP62" s="48"/>
      <c r="KQ62" s="48"/>
      <c r="KR62" s="48"/>
      <c r="KS62" s="48"/>
      <c r="KT62" s="48"/>
      <c r="KU62" s="48"/>
      <c r="KV62" s="48"/>
      <c r="KW62" s="48"/>
      <c r="KX62" s="48"/>
      <c r="KY62" s="48"/>
      <c r="KZ62" s="48"/>
      <c r="LA62" s="48"/>
      <c r="LB62" s="48"/>
      <c r="LC62" s="48"/>
      <c r="LD62" s="48"/>
      <c r="LE62" s="48"/>
      <c r="LF62" s="48"/>
      <c r="LG62" s="48"/>
      <c r="LH62" s="48"/>
      <c r="LI62" s="48"/>
      <c r="LJ62" s="48"/>
      <c r="LK62" s="48"/>
      <c r="LL62" s="48"/>
      <c r="LM62" s="48"/>
      <c r="LN62" s="48"/>
      <c r="LO62" s="48"/>
      <c r="LP62" s="48"/>
      <c r="LQ62" s="48"/>
      <c r="LR62" s="48"/>
      <c r="LS62" s="48"/>
      <c r="LT62" s="48"/>
      <c r="LU62" s="48"/>
      <c r="LV62" s="48"/>
      <c r="LW62" s="48"/>
      <c r="LX62" s="48"/>
      <c r="LY62" s="48"/>
      <c r="LZ62" s="48"/>
      <c r="MA62" s="48"/>
      <c r="MB62" s="48"/>
      <c r="MC62" s="48"/>
      <c r="MD62" s="48"/>
      <c r="ME62" s="48"/>
      <c r="MF62" s="48"/>
      <c r="MG62" s="48"/>
      <c r="MH62" s="48"/>
      <c r="MI62" s="48"/>
      <c r="MJ62" s="48"/>
      <c r="MK62" s="48"/>
      <c r="ML62" s="48"/>
      <c r="MM62" s="48"/>
      <c r="MN62" s="48"/>
      <c r="MO62" s="48"/>
      <c r="MP62" s="48"/>
      <c r="MQ62" s="48"/>
      <c r="MR62" s="48"/>
      <c r="MS62" s="48"/>
      <c r="MT62" s="48"/>
      <c r="MU62" s="48"/>
      <c r="MV62" s="48"/>
      <c r="MW62" s="48"/>
      <c r="MX62" s="48"/>
      <c r="MY62" s="48"/>
      <c r="MZ62" s="48"/>
      <c r="NA62" s="48"/>
      <c r="NB62" s="48"/>
      <c r="NC62" s="48"/>
      <c r="ND62" s="48"/>
      <c r="NE62" s="48"/>
      <c r="NF62" s="48"/>
      <c r="NG62" s="48"/>
      <c r="NH62" s="48"/>
      <c r="NI62" s="48"/>
      <c r="NJ62" s="48"/>
      <c r="NK62" s="48"/>
      <c r="NL62" s="48"/>
      <c r="NM62" s="48"/>
      <c r="NN62" s="48"/>
      <c r="NO62" s="48"/>
      <c r="NP62" s="48"/>
      <c r="NQ62" s="48"/>
      <c r="NR62" s="48"/>
      <c r="NS62" s="48"/>
      <c r="NT62" s="48"/>
      <c r="NU62" s="48"/>
      <c r="NV62" s="48"/>
      <c r="NW62" s="48"/>
      <c r="NX62" s="48"/>
      <c r="NY62" s="48"/>
      <c r="NZ62" s="48"/>
      <c r="OA62" s="48"/>
      <c r="OB62" s="48"/>
      <c r="OC62" s="48"/>
      <c r="OD62" s="48"/>
      <c r="OE62" s="48"/>
      <c r="OF62" s="48"/>
      <c r="OG62" s="48"/>
      <c r="OH62" s="48"/>
      <c r="OI62" s="48"/>
      <c r="OJ62" s="48"/>
      <c r="OK62" s="48"/>
      <c r="OL62" s="48"/>
      <c r="OM62" s="48"/>
      <c r="ON62" s="48"/>
      <c r="OO62" s="48"/>
      <c r="OP62" s="48"/>
      <c r="OQ62" s="48"/>
      <c r="OR62" s="48"/>
      <c r="OS62" s="48"/>
      <c r="OT62" s="48"/>
      <c r="OU62" s="48"/>
      <c r="OV62" s="48"/>
      <c r="OW62" s="48"/>
      <c r="OX62" s="48"/>
      <c r="OY62" s="76" t="str">
        <f t="shared" si="47"/>
        <v>Pancasila , Pendidikan Kewarganegaraan</v>
      </c>
      <c r="OZ62" s="41">
        <f t="shared" si="48"/>
        <v>4</v>
      </c>
      <c r="PA62" s="77">
        <f t="shared" si="49"/>
        <v>6</v>
      </c>
      <c r="PB62" s="77">
        <f t="shared" si="50"/>
        <v>24</v>
      </c>
      <c r="PC62" s="78">
        <f t="shared" si="51"/>
        <v>1.4408679927667269</v>
      </c>
      <c r="PD62" s="79">
        <f t="shared" si="52"/>
        <v>1.4408679927667269</v>
      </c>
    </row>
    <row r="63" spans="2:420" s="42" customFormat="1" ht="87" x14ac:dyDescent="0.35">
      <c r="B63" s="228" t="str">
        <f>'C. CP'!J74</f>
        <v>Naqd al Adab</v>
      </c>
      <c r="C63" s="82">
        <f t="shared" si="45"/>
        <v>2</v>
      </c>
      <c r="D63" s="38">
        <v>6</v>
      </c>
      <c r="E63" s="37">
        <f t="shared" si="29"/>
        <v>12</v>
      </c>
      <c r="F63" s="37">
        <f t="shared" ref="F63:G63" si="77">F52</f>
        <v>2765</v>
      </c>
      <c r="G63" s="37">
        <f t="shared" si="77"/>
        <v>166</v>
      </c>
      <c r="H63" s="39">
        <f t="shared" si="31"/>
        <v>0.72043399638336347</v>
      </c>
      <c r="I63" s="40">
        <f t="shared" si="32"/>
        <v>0.72043399638336347</v>
      </c>
      <c r="J63" s="64"/>
      <c r="K63" s="54">
        <v>22</v>
      </c>
      <c r="L63" s="67" t="str">
        <f>'C. CP'!I74</f>
        <v>KK.10</v>
      </c>
      <c r="M63" s="59" t="str">
        <f>'C. CP'!H74</f>
        <v>Mampu menganalisis dan mengkaji hasanah pengetahuan Arab (al-Turats al-Arabi) dan naskah berbahasa atau beraksara Arab baik karya klasik dan modern</v>
      </c>
      <c r="N63" s="46"/>
      <c r="O63" s="47"/>
      <c r="P63" s="47"/>
      <c r="Q63" s="47"/>
      <c r="R63" s="47"/>
      <c r="S63" s="47"/>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214"/>
      <c r="DA63" s="214"/>
      <c r="DB63" s="229"/>
      <c r="DC63" s="229"/>
      <c r="DD63" s="229"/>
      <c r="DE63" s="320"/>
      <c r="DF63" s="229"/>
      <c r="DG63" s="229"/>
      <c r="DH63" s="229"/>
      <c r="DI63" s="229"/>
      <c r="DJ63" s="92"/>
      <c r="DK63" s="214"/>
      <c r="DL63" s="214"/>
      <c r="DM63" s="214"/>
      <c r="DN63" s="214"/>
      <c r="DO63" s="214"/>
      <c r="DP63" s="214"/>
      <c r="DQ63" s="214"/>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48"/>
      <c r="EQ63" s="48"/>
      <c r="ER63" s="48"/>
      <c r="ES63" s="48"/>
      <c r="ET63" s="48"/>
      <c r="EU63" s="48"/>
      <c r="EV63" s="48"/>
      <c r="EW63" s="48"/>
      <c r="EX63" s="48"/>
      <c r="EY63" s="48"/>
      <c r="EZ63" s="48"/>
      <c r="FA63" s="48"/>
      <c r="FB63" s="48"/>
      <c r="FC63" s="48"/>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48"/>
      <c r="HI63" s="48"/>
      <c r="HJ63" s="48"/>
      <c r="HK63" s="48"/>
      <c r="HL63" s="48"/>
      <c r="HM63" s="48"/>
      <c r="HN63" s="48"/>
      <c r="HO63" s="48"/>
      <c r="HP63" s="48"/>
      <c r="HQ63" s="48"/>
      <c r="HR63" s="48"/>
      <c r="HS63" s="48"/>
      <c r="HT63" s="48"/>
      <c r="HU63" s="48"/>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c r="KN63" s="48"/>
      <c r="KO63" s="48"/>
      <c r="KP63" s="48"/>
      <c r="KQ63" s="48"/>
      <c r="KR63" s="48"/>
      <c r="KS63" s="48"/>
      <c r="KT63" s="48"/>
      <c r="KU63" s="48"/>
      <c r="KV63" s="48"/>
      <c r="KW63" s="48"/>
      <c r="KX63" s="48"/>
      <c r="KY63" s="48"/>
      <c r="KZ63" s="48"/>
      <c r="LA63" s="48"/>
      <c r="LB63" s="48"/>
      <c r="LC63" s="48"/>
      <c r="LD63" s="48"/>
      <c r="LE63" s="48"/>
      <c r="LF63" s="48"/>
      <c r="LG63" s="48"/>
      <c r="LH63" s="48"/>
      <c r="LI63" s="48"/>
      <c r="LJ63" s="48"/>
      <c r="LK63" s="48"/>
      <c r="LL63" s="48"/>
      <c r="LM63" s="48"/>
      <c r="LN63" s="48"/>
      <c r="LO63" s="48"/>
      <c r="LP63" s="48"/>
      <c r="LQ63" s="48"/>
      <c r="LR63" s="48"/>
      <c r="LS63" s="48"/>
      <c r="LT63" s="48"/>
      <c r="LU63" s="48"/>
      <c r="LV63" s="48"/>
      <c r="LW63" s="48"/>
      <c r="LX63" s="48"/>
      <c r="LY63" s="48"/>
      <c r="LZ63" s="48"/>
      <c r="MA63" s="574" t="s">
        <v>209</v>
      </c>
      <c r="MB63" s="574" t="s">
        <v>209</v>
      </c>
      <c r="MC63" s="574"/>
      <c r="MD63" s="574"/>
      <c r="ME63" s="574"/>
      <c r="MF63" s="48"/>
      <c r="MG63" s="48"/>
      <c r="MH63" s="48"/>
      <c r="MI63" s="48"/>
      <c r="MJ63" s="48"/>
      <c r="MK63" s="48"/>
      <c r="ML63" s="48"/>
      <c r="MM63" s="48"/>
      <c r="MN63" s="48"/>
      <c r="MO63" s="48"/>
      <c r="MP63" s="48"/>
      <c r="MQ63" s="48"/>
      <c r="MR63" s="48"/>
      <c r="MS63" s="48"/>
      <c r="MT63" s="48"/>
      <c r="MU63" s="48"/>
      <c r="MV63" s="48"/>
      <c r="MW63" s="48"/>
      <c r="MX63" s="48"/>
      <c r="MY63" s="48"/>
      <c r="MZ63" s="48"/>
      <c r="NA63" s="48"/>
      <c r="NB63" s="48"/>
      <c r="NC63" s="48"/>
      <c r="ND63" s="48"/>
      <c r="NE63" s="48"/>
      <c r="NF63" s="48"/>
      <c r="NG63" s="48"/>
      <c r="NH63" s="48"/>
      <c r="NI63" s="48"/>
      <c r="NJ63" s="48"/>
      <c r="NK63" s="48"/>
      <c r="NL63" s="48"/>
      <c r="NM63" s="48"/>
      <c r="NN63" s="48"/>
      <c r="NO63" s="48"/>
      <c r="NP63" s="48"/>
      <c r="NQ63" s="48"/>
      <c r="NR63" s="48"/>
      <c r="NS63" s="48"/>
      <c r="NT63" s="48"/>
      <c r="NU63" s="48"/>
      <c r="NV63" s="48"/>
      <c r="NW63" s="48"/>
      <c r="NX63" s="48"/>
      <c r="NY63" s="48"/>
      <c r="NZ63" s="48"/>
      <c r="OA63" s="48"/>
      <c r="OB63" s="48"/>
      <c r="OC63" s="48"/>
      <c r="OD63" s="48"/>
      <c r="OE63" s="48"/>
      <c r="OF63" s="48"/>
      <c r="OG63" s="48"/>
      <c r="OH63" s="48"/>
      <c r="OI63" s="48"/>
      <c r="OJ63" s="48"/>
      <c r="OK63" s="48"/>
      <c r="OL63" s="48"/>
      <c r="OM63" s="48"/>
      <c r="ON63" s="48"/>
      <c r="OO63" s="48"/>
      <c r="OP63" s="48"/>
      <c r="OQ63" s="48"/>
      <c r="OR63" s="48"/>
      <c r="OS63" s="48"/>
      <c r="OT63" s="48"/>
      <c r="OU63" s="48"/>
      <c r="OV63" s="48"/>
      <c r="OW63" s="48"/>
      <c r="OX63" s="48"/>
      <c r="OY63" s="76" t="str">
        <f t="shared" si="47"/>
        <v>Naqd al Adab</v>
      </c>
      <c r="OZ63" s="41">
        <f t="shared" si="48"/>
        <v>2</v>
      </c>
      <c r="PA63" s="77">
        <f t="shared" si="49"/>
        <v>6</v>
      </c>
      <c r="PB63" s="77">
        <f t="shared" si="50"/>
        <v>12</v>
      </c>
      <c r="PC63" s="78">
        <f t="shared" si="51"/>
        <v>0.72043399638336347</v>
      </c>
      <c r="PD63" s="79">
        <f t="shared" si="52"/>
        <v>0.72043399638336347</v>
      </c>
    </row>
    <row r="64" spans="2:420" s="42" customFormat="1" ht="43.5" x14ac:dyDescent="0.35">
      <c r="B64" s="84" t="str">
        <f>'C. CP'!J75</f>
        <v>Studi Qur'an</v>
      </c>
      <c r="C64" s="82">
        <f t="shared" si="45"/>
        <v>7</v>
      </c>
      <c r="D64" s="38">
        <v>6</v>
      </c>
      <c r="E64" s="37">
        <f t="shared" si="29"/>
        <v>42</v>
      </c>
      <c r="F64" s="37">
        <f t="shared" ref="F64:G64" si="78">F53</f>
        <v>2765</v>
      </c>
      <c r="G64" s="37">
        <f t="shared" si="78"/>
        <v>166</v>
      </c>
      <c r="H64" s="39">
        <f t="shared" si="31"/>
        <v>2.5215189873417723</v>
      </c>
      <c r="I64" s="40">
        <f t="shared" si="32"/>
        <v>2.5215189873417723</v>
      </c>
      <c r="J64" s="64"/>
      <c r="K64" s="54">
        <v>23</v>
      </c>
      <c r="L64" s="67" t="str">
        <f>'C. CP'!I75</f>
        <v>KK.11</v>
      </c>
      <c r="M64" s="59" t="str">
        <f>'C. CP'!H75</f>
        <v>Mampu menghafal dan memahami berbagai ayat yang bernilai sastra.</v>
      </c>
      <c r="N64" s="46"/>
      <c r="O64" s="47"/>
      <c r="P64" s="47"/>
      <c r="Q64" s="47"/>
      <c r="R64" s="47"/>
      <c r="S64" s="47"/>
      <c r="T64" s="48"/>
      <c r="U64" s="48"/>
      <c r="V64" s="48"/>
      <c r="W64" s="48"/>
      <c r="X64" s="48"/>
      <c r="Y64" s="48"/>
      <c r="Z64" s="48"/>
      <c r="AA64" s="48"/>
      <c r="AB64" s="48"/>
      <c r="AC64" s="48"/>
      <c r="AD64" s="48"/>
      <c r="AE64" s="48"/>
      <c r="AF64" s="48"/>
      <c r="AG64" s="48"/>
      <c r="AH64" s="48"/>
      <c r="AI64" s="48"/>
      <c r="AJ64" s="48"/>
      <c r="AK64" s="48"/>
      <c r="AL64" s="48"/>
      <c r="AM64" s="48"/>
      <c r="AN64" s="48"/>
      <c r="AO64" s="48"/>
      <c r="AP64" s="574" t="s">
        <v>209</v>
      </c>
      <c r="AQ64" s="574" t="s">
        <v>209</v>
      </c>
      <c r="AR64" s="574" t="s">
        <v>209</v>
      </c>
      <c r="AS64" s="574" t="s">
        <v>209</v>
      </c>
      <c r="AT64" s="574" t="s">
        <v>209</v>
      </c>
      <c r="AU64" s="574" t="s">
        <v>209</v>
      </c>
      <c r="AV64" s="574" t="s">
        <v>209</v>
      </c>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304"/>
      <c r="DS64" s="304"/>
      <c r="DT64" s="304"/>
      <c r="DU64" s="304"/>
      <c r="DV64" s="304"/>
      <c r="DW64" s="304"/>
      <c r="DX64" s="304"/>
      <c r="DY64" s="304"/>
      <c r="DZ64" s="304"/>
      <c r="EA64" s="304"/>
      <c r="EB64" s="304"/>
      <c r="EC64" s="304"/>
      <c r="ED64" s="304"/>
      <c r="EE64" s="304"/>
      <c r="EF64" s="304"/>
      <c r="EG64" s="304"/>
      <c r="EH64" s="304"/>
      <c r="EI64" s="304"/>
      <c r="EJ64" s="304"/>
      <c r="EK64" s="304"/>
      <c r="EL64" s="304"/>
      <c r="EM64" s="304"/>
      <c r="EN64" s="304"/>
      <c r="EO64" s="304"/>
      <c r="EP64" s="304"/>
      <c r="EQ64" s="304"/>
      <c r="ER64" s="304"/>
      <c r="ES64" s="304"/>
      <c r="ET64" s="304"/>
      <c r="EU64" s="304"/>
      <c r="EV64" s="304"/>
      <c r="EW64" s="304"/>
      <c r="EX64" s="304"/>
      <c r="EY64" s="304"/>
      <c r="EZ64" s="304"/>
      <c r="FA64" s="304"/>
      <c r="FB64" s="304"/>
      <c r="FC64" s="304"/>
      <c r="FD64" s="304"/>
      <c r="FE64" s="304"/>
      <c r="FF64" s="304"/>
      <c r="FG64" s="304"/>
      <c r="FH64" s="304"/>
      <c r="FI64" s="304"/>
      <c r="FJ64" s="304"/>
      <c r="FK64" s="304"/>
      <c r="FL64" s="304"/>
      <c r="FM64" s="304"/>
      <c r="FN64" s="304"/>
      <c r="FO64" s="304"/>
      <c r="FP64" s="304"/>
      <c r="FQ64" s="304"/>
      <c r="FR64" s="304"/>
      <c r="FS64" s="304"/>
      <c r="FT64" s="304"/>
      <c r="FU64" s="304"/>
      <c r="FV64" s="304"/>
      <c r="FW64" s="304"/>
      <c r="FX64" s="304"/>
      <c r="FY64" s="304"/>
      <c r="FZ64" s="304"/>
      <c r="GA64" s="304"/>
      <c r="GB64" s="304"/>
      <c r="GC64" s="304"/>
      <c r="GD64" s="304"/>
      <c r="GE64" s="304"/>
      <c r="GF64" s="304"/>
      <c r="GG64" s="304"/>
      <c r="GH64" s="304"/>
      <c r="GI64" s="304"/>
      <c r="GJ64" s="304"/>
      <c r="GK64" s="304"/>
      <c r="GL64" s="304"/>
      <c r="GM64" s="304"/>
      <c r="GN64" s="304"/>
      <c r="GO64" s="304"/>
      <c r="GP64" s="48"/>
      <c r="GQ64" s="48"/>
      <c r="GR64" s="48"/>
      <c r="GS64" s="48"/>
      <c r="GT64" s="48"/>
      <c r="GU64" s="48"/>
      <c r="GV64" s="48"/>
      <c r="GW64" s="48"/>
      <c r="GX64" s="48"/>
      <c r="GY64" s="48"/>
      <c r="GZ64" s="48"/>
      <c r="HA64" s="48"/>
      <c r="HB64" s="48"/>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c r="KN64" s="48"/>
      <c r="KO64" s="48"/>
      <c r="KP64" s="48"/>
      <c r="KQ64" s="48"/>
      <c r="KR64" s="48"/>
      <c r="KS64" s="48"/>
      <c r="KT64" s="48"/>
      <c r="KU64" s="48"/>
      <c r="KV64" s="48"/>
      <c r="KW64" s="48"/>
      <c r="KX64" s="48"/>
      <c r="KY64" s="48"/>
      <c r="KZ64" s="48"/>
      <c r="LA64" s="48"/>
      <c r="LB64" s="48"/>
      <c r="LC64" s="48"/>
      <c r="LD64" s="48"/>
      <c r="LE64" s="48"/>
      <c r="LF64" s="48"/>
      <c r="LG64" s="48"/>
      <c r="LH64" s="48"/>
      <c r="LI64" s="48"/>
      <c r="LJ64" s="48"/>
      <c r="LK64" s="48"/>
      <c r="LL64" s="48"/>
      <c r="LM64" s="48"/>
      <c r="LN64" s="48"/>
      <c r="LO64" s="48"/>
      <c r="LP64" s="48"/>
      <c r="LQ64" s="48"/>
      <c r="LR64" s="48"/>
      <c r="LS64" s="48"/>
      <c r="LT64" s="48"/>
      <c r="LU64" s="48"/>
      <c r="LV64" s="48"/>
      <c r="LW64" s="48"/>
      <c r="LX64" s="48"/>
      <c r="LY64" s="48"/>
      <c r="LZ64" s="48"/>
      <c r="MA64" s="48"/>
      <c r="MB64" s="48"/>
      <c r="MC64" s="48"/>
      <c r="MD64" s="48"/>
      <c r="ME64" s="48"/>
      <c r="MF64" s="48"/>
      <c r="MG64" s="48"/>
      <c r="MH64" s="48"/>
      <c r="MI64" s="48"/>
      <c r="MJ64" s="48"/>
      <c r="MK64" s="48"/>
      <c r="ML64" s="48"/>
      <c r="MM64" s="48"/>
      <c r="MN64" s="48"/>
      <c r="MO64" s="48"/>
      <c r="MP64" s="48"/>
      <c r="MQ64" s="48"/>
      <c r="MR64" s="48"/>
      <c r="MS64" s="48"/>
      <c r="MT64" s="48"/>
      <c r="MU64" s="48"/>
      <c r="MV64" s="48"/>
      <c r="MW64" s="48"/>
      <c r="MX64" s="48"/>
      <c r="MY64" s="48"/>
      <c r="MZ64" s="48"/>
      <c r="NA64" s="48"/>
      <c r="NB64" s="48"/>
      <c r="NC64" s="48"/>
      <c r="ND64" s="48"/>
      <c r="NE64" s="48"/>
      <c r="NF64" s="48"/>
      <c r="NG64" s="48"/>
      <c r="NH64" s="48"/>
      <c r="NI64" s="48"/>
      <c r="NJ64" s="48"/>
      <c r="NK64" s="48"/>
      <c r="NL64" s="48"/>
      <c r="NM64" s="48"/>
      <c r="NN64" s="48"/>
      <c r="NO64" s="48"/>
      <c r="NP64" s="48"/>
      <c r="NQ64" s="48"/>
      <c r="NR64" s="48"/>
      <c r="NS64" s="48"/>
      <c r="NT64" s="48"/>
      <c r="NU64" s="48"/>
      <c r="NV64" s="48"/>
      <c r="NW64" s="48"/>
      <c r="NX64" s="48"/>
      <c r="NY64" s="48"/>
      <c r="NZ64" s="48"/>
      <c r="OA64" s="48"/>
      <c r="OB64" s="48"/>
      <c r="OC64" s="48"/>
      <c r="OD64" s="48"/>
      <c r="OE64" s="48"/>
      <c r="OF64" s="48"/>
      <c r="OG64" s="48"/>
      <c r="OH64" s="48"/>
      <c r="OI64" s="48"/>
      <c r="OJ64" s="48"/>
      <c r="OK64" s="48"/>
      <c r="OL64" s="48"/>
      <c r="OM64" s="48"/>
      <c r="ON64" s="48"/>
      <c r="OO64" s="48"/>
      <c r="OP64" s="48"/>
      <c r="OQ64" s="48"/>
      <c r="OR64" s="48"/>
      <c r="OS64" s="48"/>
      <c r="OT64" s="48"/>
      <c r="OU64" s="48"/>
      <c r="OV64" s="48"/>
      <c r="OW64" s="48"/>
      <c r="OX64" s="48"/>
      <c r="OY64" s="76" t="str">
        <f t="shared" si="47"/>
        <v>Studi Qur'an</v>
      </c>
      <c r="OZ64" s="41">
        <f t="shared" si="48"/>
        <v>7</v>
      </c>
      <c r="PA64" s="77">
        <f t="shared" si="49"/>
        <v>6</v>
      </c>
      <c r="PB64" s="77">
        <f t="shared" si="50"/>
        <v>42</v>
      </c>
      <c r="PC64" s="78">
        <f t="shared" si="51"/>
        <v>2.5215189873417723</v>
      </c>
      <c r="PD64" s="79">
        <f t="shared" si="52"/>
        <v>2.5215189873417723</v>
      </c>
    </row>
    <row r="65" spans="2:420" s="42" customFormat="1" x14ac:dyDescent="0.35">
      <c r="B65" s="84">
        <f>'C. CP'!J77</f>
        <v>0</v>
      </c>
      <c r="C65" s="82">
        <f t="shared" si="45"/>
        <v>0</v>
      </c>
      <c r="D65" s="38"/>
      <c r="E65" s="37">
        <f t="shared" si="29"/>
        <v>0</v>
      </c>
      <c r="F65" s="37">
        <f t="shared" ref="F65:G65" si="79">F54</f>
        <v>2765</v>
      </c>
      <c r="G65" s="37">
        <f t="shared" si="79"/>
        <v>166</v>
      </c>
      <c r="H65" s="39">
        <f t="shared" si="31"/>
        <v>0</v>
      </c>
      <c r="I65" s="40">
        <f t="shared" si="32"/>
        <v>0</v>
      </c>
      <c r="J65" s="64"/>
      <c r="K65" s="54"/>
      <c r="L65" s="67"/>
      <c r="M65" s="59"/>
      <c r="N65" s="46"/>
      <c r="O65" s="47"/>
      <c r="P65" s="47"/>
      <c r="Q65" s="47"/>
      <c r="R65" s="47"/>
      <c r="S65" s="47"/>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48"/>
      <c r="EQ65" s="48"/>
      <c r="ER65" s="48"/>
      <c r="ES65" s="48"/>
      <c r="ET65" s="48"/>
      <c r="EU65" s="48"/>
      <c r="EV65" s="48"/>
      <c r="EW65" s="48"/>
      <c r="EX65" s="48"/>
      <c r="EY65" s="48"/>
      <c r="EZ65" s="48"/>
      <c r="FA65" s="48"/>
      <c r="FB65" s="48"/>
      <c r="FC65" s="48"/>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48"/>
      <c r="HI65" s="48"/>
      <c r="HJ65" s="48"/>
      <c r="HK65" s="48"/>
      <c r="HL65" s="48"/>
      <c r="HM65" s="48"/>
      <c r="HN65" s="48"/>
      <c r="HO65" s="48"/>
      <c r="HP65" s="48"/>
      <c r="HQ65" s="48"/>
      <c r="HR65" s="48"/>
      <c r="HS65" s="48"/>
      <c r="HT65" s="48"/>
      <c r="HU65" s="48"/>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c r="KN65" s="48"/>
      <c r="KO65" s="48"/>
      <c r="KP65" s="48"/>
      <c r="KQ65" s="48"/>
      <c r="KR65" s="48"/>
      <c r="KS65" s="48"/>
      <c r="KT65" s="48"/>
      <c r="KU65" s="48"/>
      <c r="KV65" s="48"/>
      <c r="KW65" s="48"/>
      <c r="KX65" s="48"/>
      <c r="KY65" s="48"/>
      <c r="KZ65" s="48"/>
      <c r="LA65" s="48"/>
      <c r="LB65" s="48"/>
      <c r="LC65" s="48"/>
      <c r="LD65" s="48"/>
      <c r="LE65" s="48"/>
      <c r="LF65" s="48"/>
      <c r="LG65" s="48"/>
      <c r="LH65" s="48"/>
      <c r="LI65" s="48"/>
      <c r="LJ65" s="48"/>
      <c r="LK65" s="48"/>
      <c r="LL65" s="48"/>
      <c r="LM65" s="48"/>
      <c r="LN65" s="48"/>
      <c r="LO65" s="48"/>
      <c r="LP65" s="48"/>
      <c r="LQ65" s="48"/>
      <c r="LR65" s="48"/>
      <c r="LS65" s="48"/>
      <c r="LT65" s="48"/>
      <c r="LU65" s="48"/>
      <c r="LV65" s="48"/>
      <c r="LW65" s="48"/>
      <c r="LX65" s="48"/>
      <c r="LY65" s="48"/>
      <c r="LZ65" s="48"/>
      <c r="MA65" s="48"/>
      <c r="MB65" s="48"/>
      <c r="MC65" s="48"/>
      <c r="MD65" s="48"/>
      <c r="ME65" s="48"/>
      <c r="MF65" s="48"/>
      <c r="MG65" s="48"/>
      <c r="MH65" s="48"/>
      <c r="MI65" s="48"/>
      <c r="MJ65" s="48"/>
      <c r="MK65" s="48"/>
      <c r="ML65" s="48"/>
      <c r="MM65" s="48"/>
      <c r="MN65" s="48"/>
      <c r="MO65" s="48"/>
      <c r="MP65" s="48"/>
      <c r="MQ65" s="48"/>
      <c r="MR65" s="48"/>
      <c r="MS65" s="48"/>
      <c r="MT65" s="48"/>
      <c r="MU65" s="48"/>
      <c r="MV65" s="48"/>
      <c r="MW65" s="48"/>
      <c r="MX65" s="48"/>
      <c r="MY65" s="48"/>
      <c r="MZ65" s="48"/>
      <c r="NA65" s="48"/>
      <c r="NB65" s="48"/>
      <c r="NC65" s="48"/>
      <c r="ND65" s="48"/>
      <c r="NE65" s="48"/>
      <c r="NF65" s="48"/>
      <c r="NG65" s="48"/>
      <c r="NH65" s="48"/>
      <c r="NI65" s="48"/>
      <c r="NJ65" s="48"/>
      <c r="NK65" s="48"/>
      <c r="NL65" s="48"/>
      <c r="NM65" s="48"/>
      <c r="NN65" s="48"/>
      <c r="NO65" s="48"/>
      <c r="NP65" s="48"/>
      <c r="NQ65" s="48"/>
      <c r="NR65" s="48"/>
      <c r="NS65" s="48"/>
      <c r="NT65" s="48"/>
      <c r="NU65" s="48"/>
      <c r="NV65" s="48"/>
      <c r="NW65" s="48"/>
      <c r="NX65" s="48"/>
      <c r="NY65" s="48"/>
      <c r="NZ65" s="48"/>
      <c r="OA65" s="48"/>
      <c r="OB65" s="48"/>
      <c r="OC65" s="48"/>
      <c r="OD65" s="48"/>
      <c r="OE65" s="48"/>
      <c r="OF65" s="48"/>
      <c r="OG65" s="48"/>
      <c r="OH65" s="48"/>
      <c r="OI65" s="48"/>
      <c r="OJ65" s="48"/>
      <c r="OK65" s="48"/>
      <c r="OL65" s="48"/>
      <c r="OM65" s="48"/>
      <c r="ON65" s="48"/>
      <c r="OO65" s="48"/>
      <c r="OP65" s="48"/>
      <c r="OQ65" s="48"/>
      <c r="OR65" s="48"/>
      <c r="OS65" s="48"/>
      <c r="OT65" s="48"/>
      <c r="OU65" s="48"/>
      <c r="OV65" s="48"/>
      <c r="OW65" s="48"/>
      <c r="OX65" s="48"/>
      <c r="OY65" s="76">
        <f t="shared" si="47"/>
        <v>0</v>
      </c>
      <c r="OZ65" s="41">
        <f t="shared" si="48"/>
        <v>0</v>
      </c>
      <c r="PA65" s="77">
        <f t="shared" si="49"/>
        <v>0</v>
      </c>
      <c r="PB65" s="77">
        <f t="shared" si="50"/>
        <v>0</v>
      </c>
      <c r="PC65" s="78">
        <f t="shared" si="51"/>
        <v>0</v>
      </c>
      <c r="PD65" s="79">
        <f t="shared" si="52"/>
        <v>0</v>
      </c>
    </row>
    <row r="66" spans="2:420" s="42" customFormat="1" x14ac:dyDescent="0.35">
      <c r="B66" s="199"/>
      <c r="C66" s="200"/>
      <c r="D66" s="201"/>
      <c r="E66" s="201"/>
      <c r="F66" s="201"/>
      <c r="G66" s="201"/>
      <c r="H66" s="202"/>
      <c r="I66" s="203"/>
      <c r="J66" s="204"/>
      <c r="K66" s="205"/>
      <c r="L66" s="206"/>
      <c r="M66" s="207"/>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208"/>
      <c r="AU66" s="208"/>
      <c r="AV66" s="373"/>
      <c r="AW66" s="208"/>
      <c r="AX66" s="208"/>
      <c r="AY66" s="208"/>
      <c r="AZ66" s="208"/>
      <c r="BA66" s="208"/>
      <c r="BB66" s="208"/>
      <c r="BC66" s="373"/>
      <c r="BD66" s="208"/>
      <c r="BE66" s="208"/>
      <c r="BF66" s="208"/>
      <c r="BG66" s="208"/>
      <c r="BH66" s="208"/>
      <c r="BI66" s="208"/>
      <c r="BJ66" s="208"/>
      <c r="BK66" s="208"/>
      <c r="BL66" s="208"/>
      <c r="BM66" s="208"/>
      <c r="BN66" s="208"/>
      <c r="BO66" s="208"/>
      <c r="BP66" s="208"/>
      <c r="BQ66" s="208"/>
      <c r="BR66" s="208"/>
      <c r="BS66" s="208"/>
      <c r="BT66" s="373"/>
      <c r="BU66" s="373"/>
      <c r="BV66" s="373"/>
      <c r="BW66" s="373"/>
      <c r="BX66" s="373"/>
      <c r="BY66" s="373"/>
      <c r="BZ66" s="373"/>
      <c r="CA66" s="373"/>
      <c r="CB66" s="373"/>
      <c r="CC66" s="373"/>
      <c r="CD66" s="373"/>
      <c r="CE66" s="373"/>
      <c r="CF66" s="373"/>
      <c r="CG66" s="208"/>
      <c r="CH66" s="373"/>
      <c r="CI66" s="373"/>
      <c r="CJ66" s="208"/>
      <c r="CK66" s="373"/>
      <c r="CL66" s="373"/>
      <c r="CM66" s="373"/>
      <c r="CN66" s="373"/>
      <c r="CO66" s="373"/>
      <c r="CP66" s="373"/>
      <c r="CQ66" s="373"/>
      <c r="CR66" s="373"/>
      <c r="CS66" s="208"/>
      <c r="CT66" s="208"/>
      <c r="CU66" s="208"/>
      <c r="CV66" s="208"/>
      <c r="CW66" s="208"/>
      <c r="CX66" s="373"/>
      <c r="CY66" s="208"/>
      <c r="CZ66" s="208"/>
      <c r="DA66" s="208"/>
      <c r="DB66" s="208"/>
      <c r="DC66" s="208"/>
      <c r="DD66" s="208"/>
      <c r="DE66" s="208"/>
      <c r="DF66" s="208"/>
      <c r="DG66" s="208"/>
      <c r="DH66" s="208"/>
      <c r="DI66" s="208"/>
      <c r="DJ66" s="208"/>
      <c r="DK66" s="208"/>
      <c r="DL66" s="208"/>
      <c r="DM66" s="208"/>
      <c r="DN66" s="208"/>
      <c r="DO66" s="208"/>
      <c r="DP66" s="208"/>
      <c r="DQ66" s="208"/>
      <c r="DR66" s="208"/>
      <c r="DS66" s="208"/>
      <c r="DT66" s="208"/>
      <c r="DU66" s="208"/>
      <c r="DV66" s="208"/>
      <c r="DW66" s="208"/>
      <c r="DX66" s="208"/>
      <c r="DY66" s="208"/>
      <c r="DZ66" s="208"/>
      <c r="EA66" s="208"/>
      <c r="EB66" s="208"/>
      <c r="EC66" s="208"/>
      <c r="ED66" s="208"/>
      <c r="EE66" s="208"/>
      <c r="EF66" s="208"/>
      <c r="EG66" s="208"/>
      <c r="EH66" s="208"/>
      <c r="EI66" s="208"/>
      <c r="EJ66" s="208"/>
      <c r="EK66" s="208"/>
      <c r="EL66" s="208"/>
      <c r="EM66" s="208"/>
      <c r="EN66" s="208"/>
      <c r="EO66" s="208"/>
      <c r="EP66" s="208"/>
      <c r="EQ66" s="208"/>
      <c r="ER66" s="208"/>
      <c r="ES66" s="208"/>
      <c r="ET66" s="208"/>
      <c r="EU66" s="208"/>
      <c r="EV66" s="208"/>
      <c r="EW66" s="208"/>
      <c r="EX66" s="208"/>
      <c r="EY66" s="208"/>
      <c r="EZ66" s="208"/>
      <c r="FA66" s="208"/>
      <c r="FB66" s="208"/>
      <c r="FC66" s="208"/>
      <c r="FD66" s="208"/>
      <c r="FE66" s="208"/>
      <c r="FF66" s="208"/>
      <c r="FG66" s="208"/>
      <c r="FH66" s="208"/>
      <c r="FI66" s="208"/>
      <c r="FJ66" s="208"/>
      <c r="FK66" s="208"/>
      <c r="FL66" s="208"/>
      <c r="FM66" s="208"/>
      <c r="FN66" s="208"/>
      <c r="FO66" s="208"/>
      <c r="FP66" s="208"/>
      <c r="FQ66" s="208"/>
      <c r="FR66" s="208"/>
      <c r="FS66" s="208"/>
      <c r="FT66" s="208"/>
      <c r="FU66" s="208"/>
      <c r="FV66" s="208"/>
      <c r="FW66" s="208"/>
      <c r="FX66" s="208"/>
      <c r="FY66" s="208"/>
      <c r="FZ66" s="208"/>
      <c r="GA66" s="208"/>
      <c r="GB66" s="208"/>
      <c r="GC66" s="208"/>
      <c r="GD66" s="208"/>
      <c r="GE66" s="208"/>
      <c r="GF66" s="208"/>
      <c r="GG66" s="208"/>
      <c r="GH66" s="208"/>
      <c r="GI66" s="208"/>
      <c r="GJ66" s="208"/>
      <c r="GK66" s="208"/>
      <c r="GL66" s="208"/>
      <c r="GM66" s="208"/>
      <c r="GN66" s="208"/>
      <c r="GO66" s="208"/>
      <c r="GP66" s="208"/>
      <c r="GQ66" s="208"/>
      <c r="GR66" s="208"/>
      <c r="GS66" s="208"/>
      <c r="GT66" s="208"/>
      <c r="GU66" s="208"/>
      <c r="GV66" s="208"/>
      <c r="GW66" s="208"/>
      <c r="GX66" s="208"/>
      <c r="GY66" s="208"/>
      <c r="GZ66" s="208"/>
      <c r="HA66" s="208"/>
      <c r="HB66" s="208"/>
      <c r="HC66" s="208"/>
      <c r="HD66" s="208"/>
      <c r="HE66" s="208"/>
      <c r="HF66" s="208"/>
      <c r="HG66" s="208"/>
      <c r="HH66" s="208"/>
      <c r="HI66" s="208"/>
      <c r="HJ66" s="208"/>
      <c r="HK66" s="208"/>
      <c r="HL66" s="208"/>
      <c r="HM66" s="373"/>
      <c r="HN66" s="373"/>
      <c r="HO66" s="373"/>
      <c r="HP66" s="373"/>
      <c r="HQ66" s="373"/>
      <c r="HR66" s="373"/>
      <c r="HS66" s="373"/>
      <c r="HT66" s="373"/>
      <c r="HU66" s="373"/>
      <c r="HV66" s="373"/>
      <c r="HW66" s="373"/>
      <c r="HX66" s="373"/>
      <c r="HY66" s="373"/>
      <c r="HZ66" s="373"/>
      <c r="IA66" s="208"/>
      <c r="IB66" s="208"/>
      <c r="IC66" s="208"/>
      <c r="ID66" s="208"/>
      <c r="IE66" s="373"/>
      <c r="IF66" s="373"/>
      <c r="IG66" s="373"/>
      <c r="IH66" s="373"/>
      <c r="II66" s="373"/>
      <c r="IJ66" s="373"/>
      <c r="IK66" s="208"/>
      <c r="IL66" s="208"/>
      <c r="IM66" s="208"/>
      <c r="IN66" s="208"/>
      <c r="IO66" s="373"/>
      <c r="IP66" s="373"/>
      <c r="IQ66" s="373"/>
      <c r="IR66" s="373"/>
      <c r="IS66" s="373"/>
      <c r="IT66" s="208"/>
      <c r="IU66" s="208"/>
      <c r="IV66" s="208"/>
      <c r="IW66" s="208"/>
      <c r="IX66" s="208"/>
      <c r="IY66" s="208"/>
      <c r="IZ66" s="208"/>
      <c r="JA66" s="208"/>
      <c r="JB66" s="208"/>
      <c r="JC66" s="208"/>
      <c r="JD66" s="208"/>
      <c r="JE66" s="208"/>
      <c r="JF66" s="208"/>
      <c r="JG66" s="208"/>
      <c r="JH66" s="208"/>
      <c r="JI66" s="208"/>
      <c r="JJ66" s="208"/>
      <c r="JK66" s="208"/>
      <c r="JL66" s="208"/>
      <c r="JM66" s="208"/>
      <c r="JN66" s="208"/>
      <c r="JO66" s="208"/>
      <c r="JP66" s="208"/>
      <c r="JQ66" s="208"/>
      <c r="JR66" s="208"/>
      <c r="JS66" s="208"/>
      <c r="JT66" s="208"/>
      <c r="JU66" s="208"/>
      <c r="JV66" s="208"/>
      <c r="JW66" s="208"/>
      <c r="JX66" s="208"/>
      <c r="JY66" s="208"/>
      <c r="JZ66" s="208"/>
      <c r="KA66" s="208"/>
      <c r="KB66" s="208"/>
      <c r="KC66" s="208"/>
      <c r="KD66" s="208"/>
      <c r="KE66" s="208"/>
      <c r="KF66" s="208"/>
      <c r="KG66" s="208"/>
      <c r="KH66" s="208"/>
      <c r="KI66" s="208"/>
      <c r="KJ66" s="208"/>
      <c r="KK66" s="208"/>
      <c r="KL66" s="208"/>
      <c r="KM66" s="208"/>
      <c r="KN66" s="208"/>
      <c r="KO66" s="208"/>
      <c r="KP66" s="208"/>
      <c r="KQ66" s="208"/>
      <c r="KR66" s="208"/>
      <c r="KS66" s="373"/>
      <c r="KT66" s="373"/>
      <c r="KU66" s="373"/>
      <c r="KV66" s="373"/>
      <c r="KW66" s="373"/>
      <c r="KX66" s="373"/>
      <c r="KY66" s="373"/>
      <c r="KZ66" s="373"/>
      <c r="LA66" s="208"/>
      <c r="LB66" s="208"/>
      <c r="LC66" s="208"/>
      <c r="LD66" s="208"/>
      <c r="LE66" s="208"/>
      <c r="LF66" s="208"/>
      <c r="LG66" s="208"/>
      <c r="LH66" s="208"/>
      <c r="LI66" s="208"/>
      <c r="LJ66" s="208"/>
      <c r="LK66" s="208"/>
      <c r="LL66" s="208"/>
      <c r="LM66" s="208"/>
      <c r="LN66" s="208"/>
      <c r="LO66" s="208"/>
      <c r="LP66" s="208"/>
      <c r="LQ66" s="208"/>
      <c r="LR66" s="208"/>
      <c r="LS66" s="208"/>
      <c r="LT66" s="208"/>
      <c r="LU66" s="208"/>
      <c r="LV66" s="208"/>
      <c r="LW66" s="208"/>
      <c r="LX66" s="208"/>
      <c r="LY66" s="208"/>
      <c r="LZ66" s="208"/>
      <c r="MA66" s="208"/>
      <c r="MB66" s="208"/>
      <c r="MC66" s="208"/>
      <c r="MD66" s="208"/>
      <c r="ME66" s="208"/>
      <c r="MF66" s="208"/>
      <c r="MG66" s="208"/>
      <c r="MH66" s="208"/>
      <c r="MI66" s="208"/>
      <c r="MJ66" s="208"/>
      <c r="MK66" s="208"/>
      <c r="ML66" s="208"/>
      <c r="MM66" s="208"/>
      <c r="MN66" s="208"/>
      <c r="MO66" s="208"/>
      <c r="MP66" s="208"/>
      <c r="MQ66" s="208"/>
      <c r="MR66" s="208"/>
      <c r="MS66" s="208"/>
      <c r="MT66" s="208"/>
      <c r="MU66" s="208"/>
      <c r="MV66" s="208"/>
      <c r="MW66" s="208"/>
      <c r="MX66" s="208"/>
      <c r="MY66" s="208"/>
      <c r="MZ66" s="208"/>
      <c r="NA66" s="373"/>
      <c r="NB66" s="373"/>
      <c r="NC66" s="373"/>
      <c r="ND66" s="373"/>
      <c r="NE66" s="373"/>
      <c r="NF66" s="208"/>
      <c r="NG66" s="208"/>
      <c r="NH66" s="208"/>
      <c r="NI66" s="208"/>
      <c r="NJ66" s="208"/>
      <c r="NK66" s="208"/>
      <c r="NL66" s="208"/>
      <c r="NM66" s="208"/>
      <c r="NN66" s="208"/>
      <c r="NO66" s="208"/>
      <c r="NP66" s="208"/>
      <c r="NQ66" s="208"/>
      <c r="NR66" s="208"/>
      <c r="NS66" s="373"/>
      <c r="NT66" s="373"/>
      <c r="NU66" s="373"/>
      <c r="NV66" s="373"/>
      <c r="NW66" s="373"/>
      <c r="NX66" s="373"/>
      <c r="NY66" s="373"/>
      <c r="NZ66" s="373"/>
      <c r="OA66" s="373"/>
      <c r="OB66" s="373"/>
      <c r="OC66" s="373"/>
      <c r="OD66" s="373"/>
      <c r="OE66" s="373"/>
      <c r="OF66" s="373"/>
      <c r="OG66" s="373"/>
      <c r="OH66" s="373"/>
      <c r="OI66" s="373"/>
      <c r="OJ66" s="373"/>
      <c r="OK66" s="373"/>
      <c r="OL66" s="373"/>
      <c r="OM66" s="373"/>
      <c r="ON66" s="373"/>
      <c r="OO66" s="373"/>
      <c r="OP66" s="373"/>
      <c r="OQ66" s="373"/>
      <c r="OR66" s="373"/>
      <c r="OS66" s="373"/>
      <c r="OT66" s="208"/>
      <c r="OU66" s="208"/>
      <c r="OV66" s="208"/>
      <c r="OW66" s="208"/>
      <c r="OX66" s="208"/>
      <c r="OY66" s="209"/>
      <c r="OZ66" s="210">
        <f>C66</f>
        <v>0</v>
      </c>
      <c r="PA66" s="211">
        <f>D66</f>
        <v>0</v>
      </c>
      <c r="PB66" s="211">
        <f>E66</f>
        <v>0</v>
      </c>
      <c r="PC66" s="212">
        <f t="shared" ref="PC66" si="80">H66</f>
        <v>0</v>
      </c>
      <c r="PD66" s="213">
        <f t="shared" ref="PD66" si="81">I66</f>
        <v>0</v>
      </c>
    </row>
    <row r="67" spans="2:420" s="42" customFormat="1" x14ac:dyDescent="0.35">
      <c r="B67" s="43"/>
      <c r="C67" s="80"/>
      <c r="D67" s="80"/>
      <c r="E67" s="80">
        <f>SUM(E6:E66)</f>
        <v>2765</v>
      </c>
      <c r="F67" s="80"/>
      <c r="G67" s="80"/>
      <c r="H67" s="80">
        <f>SUM(H6:H66)</f>
        <v>166.00000000000009</v>
      </c>
      <c r="I67" s="80">
        <f>SUM(I6:I66)</f>
        <v>166.00000000000009</v>
      </c>
      <c r="J67" s="43"/>
      <c r="K67" s="43"/>
      <c r="L67" s="68"/>
      <c r="M67" s="43"/>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74"/>
      <c r="BV67" s="74"/>
      <c r="BW67" s="74"/>
      <c r="BX67" s="74"/>
      <c r="BY67" s="74"/>
      <c r="BZ67" s="74"/>
      <c r="CA67" s="74"/>
      <c r="CB67" s="74"/>
      <c r="CC67" s="74"/>
      <c r="CD67" s="74"/>
      <c r="CE67" s="74"/>
      <c r="CF67" s="74"/>
      <c r="CG67" s="74"/>
      <c r="CH67" s="74"/>
      <c r="CI67" s="74"/>
      <c r="CJ67" s="74"/>
      <c r="CK67" s="74"/>
      <c r="CL67" s="74"/>
      <c r="CM67" s="74"/>
      <c r="CN67" s="74"/>
      <c r="CO67" s="74"/>
      <c r="CP67" s="74"/>
      <c r="CQ67" s="74"/>
      <c r="CR67" s="74"/>
      <c r="CS67" s="74"/>
      <c r="CT67" s="74"/>
      <c r="CU67" s="74"/>
      <c r="CV67" s="74"/>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4"/>
      <c r="FX67" s="74"/>
      <c r="FY67" s="74"/>
      <c r="FZ67" s="74"/>
      <c r="GA67" s="74"/>
      <c r="GB67" s="74"/>
      <c r="GC67" s="74"/>
      <c r="GD67" s="74"/>
      <c r="GE67" s="74"/>
      <c r="GF67" s="74"/>
      <c r="GG67" s="74"/>
      <c r="GH67" s="74"/>
      <c r="GI67" s="74"/>
      <c r="GJ67" s="74"/>
      <c r="GK67" s="74"/>
      <c r="GL67" s="74"/>
      <c r="GM67" s="74"/>
      <c r="GN67" s="74"/>
      <c r="GO67" s="74"/>
      <c r="GP67" s="74"/>
      <c r="GQ67" s="74"/>
      <c r="GR67" s="74"/>
      <c r="GS67" s="74"/>
      <c r="GT67" s="74"/>
      <c r="GU67" s="74"/>
      <c r="GV67" s="74"/>
      <c r="GW67" s="74"/>
      <c r="GX67" s="74"/>
      <c r="GY67" s="74"/>
      <c r="GZ67" s="74"/>
      <c r="HA67" s="74"/>
      <c r="HB67" s="74"/>
      <c r="HC67" s="74"/>
      <c r="HD67" s="74"/>
      <c r="HE67" s="74"/>
      <c r="HF67" s="74"/>
      <c r="HG67" s="74"/>
      <c r="HH67" s="74"/>
      <c r="HI67" s="74"/>
      <c r="HJ67" s="74"/>
      <c r="HK67" s="74"/>
      <c r="HL67" s="74"/>
      <c r="HM67" s="74"/>
      <c r="HN67" s="74"/>
      <c r="HO67" s="74"/>
      <c r="HP67" s="74"/>
      <c r="HQ67" s="74"/>
      <c r="HR67" s="74"/>
      <c r="HS67" s="74"/>
      <c r="HT67" s="74"/>
      <c r="HU67" s="74"/>
      <c r="HV67" s="74"/>
      <c r="HW67" s="74"/>
      <c r="HX67" s="74"/>
      <c r="HY67" s="74"/>
      <c r="HZ67" s="74"/>
      <c r="IA67" s="74"/>
      <c r="IB67" s="74"/>
      <c r="IC67" s="74"/>
      <c r="ID67" s="74"/>
      <c r="IE67" s="74"/>
      <c r="IF67" s="74"/>
      <c r="IG67" s="74"/>
      <c r="IH67" s="74"/>
      <c r="II67" s="74"/>
      <c r="IJ67" s="74"/>
      <c r="IK67" s="74"/>
      <c r="IL67" s="74"/>
      <c r="IM67" s="74"/>
      <c r="IN67" s="74"/>
      <c r="IO67" s="74"/>
      <c r="IP67" s="74"/>
      <c r="IQ67" s="74"/>
      <c r="IR67" s="74"/>
      <c r="IS67" s="74"/>
      <c r="IT67" s="74"/>
      <c r="IU67" s="74"/>
      <c r="IV67" s="74"/>
      <c r="IW67" s="74"/>
      <c r="IX67" s="74"/>
      <c r="IY67" s="74"/>
      <c r="IZ67" s="74"/>
      <c r="JA67" s="74"/>
      <c r="JB67" s="74"/>
      <c r="JC67" s="74"/>
      <c r="JD67" s="74"/>
      <c r="JE67" s="74"/>
      <c r="JF67" s="74"/>
      <c r="JG67" s="74"/>
      <c r="JH67" s="74"/>
      <c r="JI67" s="74"/>
      <c r="JJ67" s="74"/>
      <c r="JK67" s="74"/>
      <c r="JL67" s="74"/>
      <c r="JM67" s="74"/>
      <c r="JN67" s="74"/>
      <c r="JO67" s="74"/>
      <c r="JP67" s="74"/>
      <c r="JQ67" s="74"/>
      <c r="JR67" s="74"/>
      <c r="JS67" s="74"/>
      <c r="JT67" s="74"/>
      <c r="JU67" s="74"/>
      <c r="JV67" s="74"/>
      <c r="JW67" s="74"/>
      <c r="JX67" s="74"/>
      <c r="JY67" s="74"/>
      <c r="JZ67" s="74"/>
      <c r="KA67" s="74"/>
      <c r="KB67" s="74"/>
      <c r="KC67" s="74"/>
      <c r="KD67" s="74"/>
      <c r="KE67" s="74"/>
      <c r="KF67" s="74"/>
      <c r="KG67" s="74"/>
      <c r="KH67" s="74"/>
      <c r="KI67" s="74"/>
      <c r="KJ67" s="74"/>
      <c r="KK67" s="74"/>
      <c r="KL67" s="74"/>
      <c r="KM67" s="74"/>
      <c r="KN67" s="74"/>
      <c r="KO67" s="74"/>
      <c r="KP67" s="74"/>
      <c r="KQ67" s="74"/>
      <c r="KR67" s="74"/>
      <c r="KS67" s="74"/>
      <c r="KT67" s="74"/>
      <c r="KU67" s="74"/>
      <c r="KV67" s="74"/>
      <c r="KW67" s="74"/>
      <c r="KX67" s="74"/>
      <c r="KY67" s="74"/>
      <c r="KZ67" s="74"/>
      <c r="LA67" s="74"/>
      <c r="LB67" s="74"/>
      <c r="LC67" s="74"/>
      <c r="LD67" s="74"/>
      <c r="LE67" s="74"/>
      <c r="LF67" s="74"/>
      <c r="LG67" s="74"/>
      <c r="LH67" s="74"/>
      <c r="LI67" s="74"/>
      <c r="LJ67" s="74"/>
      <c r="LK67" s="74"/>
      <c r="LL67" s="74"/>
      <c r="LM67" s="74"/>
      <c r="LN67" s="74"/>
      <c r="LO67" s="74"/>
      <c r="LP67" s="74"/>
      <c r="LQ67" s="74"/>
      <c r="LR67" s="74"/>
      <c r="LS67" s="74"/>
      <c r="LT67" s="74"/>
      <c r="LU67" s="74"/>
      <c r="LV67" s="74"/>
      <c r="LW67" s="74"/>
      <c r="LX67" s="74"/>
      <c r="LY67" s="74"/>
      <c r="LZ67" s="74"/>
      <c r="MA67" s="74"/>
      <c r="MB67" s="74"/>
      <c r="MC67" s="74"/>
      <c r="MD67" s="74"/>
      <c r="ME67" s="74"/>
      <c r="MF67" s="74"/>
      <c r="MG67" s="74"/>
      <c r="MH67" s="74"/>
      <c r="MI67" s="74"/>
      <c r="MJ67" s="74"/>
      <c r="MK67" s="74"/>
      <c r="ML67" s="74"/>
      <c r="MM67" s="74"/>
      <c r="MN67" s="74"/>
      <c r="MO67" s="74"/>
      <c r="MP67" s="74"/>
      <c r="MQ67" s="74"/>
      <c r="MR67" s="74"/>
      <c r="MS67" s="74"/>
      <c r="MT67" s="74"/>
      <c r="MU67" s="74"/>
      <c r="MV67" s="74"/>
      <c r="MW67" s="74"/>
      <c r="MX67" s="74"/>
      <c r="MY67" s="74"/>
      <c r="MZ67" s="74"/>
      <c r="NA67" s="74"/>
      <c r="NB67" s="74"/>
      <c r="NC67" s="74"/>
      <c r="ND67" s="74"/>
      <c r="NE67" s="74"/>
      <c r="NF67" s="74"/>
      <c r="NG67" s="74"/>
      <c r="NH67" s="74"/>
      <c r="NI67" s="74"/>
      <c r="NJ67" s="74"/>
      <c r="NK67" s="74"/>
      <c r="NL67" s="74"/>
      <c r="NM67" s="74"/>
      <c r="NN67" s="74"/>
      <c r="NO67" s="74"/>
      <c r="NP67" s="74"/>
      <c r="NQ67" s="74"/>
      <c r="NR67" s="74"/>
      <c r="NS67" s="74"/>
      <c r="NT67" s="74"/>
      <c r="NU67" s="74"/>
      <c r="NV67" s="74"/>
      <c r="NW67" s="74"/>
      <c r="NX67" s="74"/>
      <c r="NY67" s="74"/>
      <c r="NZ67" s="74"/>
      <c r="OA67" s="74"/>
      <c r="OB67" s="74"/>
      <c r="OC67" s="74"/>
      <c r="OD67" s="74"/>
      <c r="OE67" s="74"/>
      <c r="OF67" s="74"/>
      <c r="OG67" s="74"/>
      <c r="OH67" s="74"/>
      <c r="OI67" s="74"/>
      <c r="OJ67" s="74"/>
      <c r="OK67" s="74"/>
      <c r="OL67" s="74"/>
      <c r="OM67" s="74"/>
      <c r="ON67" s="74"/>
      <c r="OO67" s="74"/>
      <c r="OP67" s="74"/>
      <c r="OQ67" s="74"/>
      <c r="OR67" s="74"/>
      <c r="OS67" s="74"/>
      <c r="OT67" s="74"/>
      <c r="OU67" s="74"/>
      <c r="OV67" s="74"/>
      <c r="OW67" s="74"/>
      <c r="OX67" s="74"/>
      <c r="OY67" s="43" t="s">
        <v>22</v>
      </c>
      <c r="OZ67" s="44"/>
      <c r="PA67" s="43"/>
      <c r="PB67" s="43">
        <f>SUM(PB6:PB66)</f>
        <v>2765</v>
      </c>
      <c r="PC67" s="43">
        <f>SUM(PC6:PC66)</f>
        <v>166.00000000000009</v>
      </c>
      <c r="PD67" s="43">
        <f>SUM(PD6:PD66)</f>
        <v>166.00000000000009</v>
      </c>
    </row>
    <row r="69" spans="2:420" x14ac:dyDescent="0.35">
      <c r="B69" s="178" t="s">
        <v>452</v>
      </c>
    </row>
  </sheetData>
  <mergeCells count="29">
    <mergeCell ref="PD3:PD5"/>
    <mergeCell ref="PA3:PA5"/>
    <mergeCell ref="PB3:PB5"/>
    <mergeCell ref="PC3:PC5"/>
    <mergeCell ref="OY3:OY5"/>
    <mergeCell ref="OZ3:OZ5"/>
    <mergeCell ref="OT3:OX3"/>
    <mergeCell ref="HJ3:JC3"/>
    <mergeCell ref="JD3:ML3"/>
    <mergeCell ref="MM3:OS3"/>
    <mergeCell ref="CS3:CY3"/>
    <mergeCell ref="CZ3:DI3"/>
    <mergeCell ref="DR3:GO3"/>
    <mergeCell ref="GP3:HI3"/>
    <mergeCell ref="Y3:AC3"/>
    <mergeCell ref="DJ3:DQ3"/>
    <mergeCell ref="B3:B4"/>
    <mergeCell ref="I3:I4"/>
    <mergeCell ref="H3:H5"/>
    <mergeCell ref="T3:X3"/>
    <mergeCell ref="C3:C5"/>
    <mergeCell ref="D3:D5"/>
    <mergeCell ref="E3:E5"/>
    <mergeCell ref="N3:S3"/>
    <mergeCell ref="J4:J5"/>
    <mergeCell ref="K4:K5"/>
    <mergeCell ref="L4:M4"/>
    <mergeCell ref="AP3:CR3"/>
    <mergeCell ref="AD3:AO3"/>
  </mergeCells>
  <pageMargins left="0.27559055118110237" right="0.31496062992125984" top="0.74803149606299213" bottom="0.74803149606299213" header="0.31496062992125984" footer="0.31496062992125984"/>
  <pageSetup paperSize="9" scale="80" orientation="landscape" r:id="rId1"/>
  <headerFooter>
    <oddFooter>&amp;R&amp;P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95"/>
  <sheetViews>
    <sheetView showZeros="0" zoomScale="85" zoomScaleNormal="85" workbookViewId="0">
      <pane ySplit="3" topLeftCell="A4" activePane="bottomLeft" state="frozen"/>
      <selection pane="bottomLeft" activeCell="C52" sqref="C52:C55"/>
    </sheetView>
  </sheetViews>
  <sheetFormatPr defaultRowHeight="14.5" x14ac:dyDescent="0.35"/>
  <cols>
    <col min="1" max="1" width="14.1796875" style="70" customWidth="1"/>
    <col min="2" max="2" width="8.26953125" style="217" customWidth="1"/>
    <col min="3" max="3" width="36.26953125" style="192" customWidth="1"/>
    <col min="4" max="4" width="7.54296875" style="527" customWidth="1"/>
    <col min="5" max="5" width="8.7265625" style="330" customWidth="1"/>
    <col min="6" max="6" width="27.54296875" style="70" customWidth="1"/>
    <col min="7" max="7" width="9.7265625" style="330" customWidth="1"/>
    <col min="8" max="8" width="7.1796875" style="217" customWidth="1"/>
    <col min="9" max="9" width="7.81640625" style="217" customWidth="1"/>
    <col min="10" max="10" width="8.453125" style="3" customWidth="1"/>
    <col min="11" max="11" width="3.1796875" customWidth="1"/>
  </cols>
  <sheetData>
    <row r="1" spans="1:10" s="55" customFormat="1" ht="50.15" customHeight="1" x14ac:dyDescent="0.35">
      <c r="A1" s="707" t="s">
        <v>1144</v>
      </c>
      <c r="B1" s="708"/>
      <c r="C1" s="708"/>
      <c r="D1" s="708"/>
      <c r="E1" s="708"/>
      <c r="F1" s="708"/>
      <c r="G1" s="708"/>
      <c r="H1" s="709"/>
      <c r="I1" s="710" t="s">
        <v>1156</v>
      </c>
      <c r="J1" s="711"/>
    </row>
    <row r="2" spans="1:10" s="239" customFormat="1" ht="19" customHeight="1" x14ac:dyDescent="0.35">
      <c r="A2" s="511" t="s">
        <v>208</v>
      </c>
      <c r="B2" s="511" t="s">
        <v>470</v>
      </c>
      <c r="C2" s="714" t="s">
        <v>498</v>
      </c>
      <c r="D2" s="715"/>
      <c r="E2" s="716"/>
      <c r="F2" s="714" t="s">
        <v>499</v>
      </c>
      <c r="G2" s="715"/>
      <c r="H2" s="716"/>
      <c r="I2" s="712"/>
      <c r="J2" s="713"/>
    </row>
    <row r="3" spans="1:10" s="239" customFormat="1" ht="27.65" customHeight="1" x14ac:dyDescent="0.35">
      <c r="A3" s="547"/>
      <c r="B3" s="547"/>
      <c r="C3" s="511" t="s">
        <v>67</v>
      </c>
      <c r="D3" s="327" t="s">
        <v>1145</v>
      </c>
      <c r="E3" s="511" t="s">
        <v>536</v>
      </c>
      <c r="F3" s="589" t="s">
        <v>67</v>
      </c>
      <c r="G3" s="611" t="s">
        <v>1146</v>
      </c>
      <c r="H3" s="604" t="s">
        <v>1155</v>
      </c>
      <c r="I3" s="612" t="s">
        <v>537</v>
      </c>
      <c r="J3" s="613" t="s">
        <v>1154</v>
      </c>
    </row>
    <row r="4" spans="1:10" s="239" customFormat="1" ht="43.5" hidden="1" x14ac:dyDescent="0.35">
      <c r="A4" s="530" t="s">
        <v>386</v>
      </c>
      <c r="B4" s="530" t="str">
        <f>'D. Membentuk SKS &amp; MK'!L6</f>
        <v>S.1</v>
      </c>
      <c r="C4" s="531" t="str">
        <f>'D. Membentuk SKS &amp; MK'!B6</f>
        <v>Akhlak Tasawuf, Fikih, Pengantar Studi Islam, Bahasa Arab, Bahasa Inggris, Pancasila, Pendidikan Kewarganegaraan,</v>
      </c>
      <c r="D4" s="532">
        <f>'D. Membentuk SKS &amp; MK'!I6</f>
        <v>0</v>
      </c>
      <c r="G4" s="528"/>
      <c r="H4" s="605"/>
      <c r="I4" s="606"/>
      <c r="J4" s="528"/>
    </row>
    <row r="5" spans="1:10" s="239" customFormat="1" ht="409.5" hidden="1" x14ac:dyDescent="0.35">
      <c r="A5" s="530" t="s">
        <v>386</v>
      </c>
      <c r="B5" s="530" t="str">
        <f>'D. Membentuk SKS &amp; MK'!L7</f>
        <v>S.2</v>
      </c>
      <c r="C5" s="531" t="str">
        <f>'D. Membentuk SKS &amp; MK'!B7</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D5" s="532">
        <f>'D. Membentuk SKS &amp; MK'!I7</f>
        <v>0</v>
      </c>
      <c r="G5" s="528"/>
      <c r="H5" s="605"/>
      <c r="I5" s="606"/>
      <c r="J5" s="528"/>
    </row>
    <row r="6" spans="1:10" s="239" customFormat="1" ht="29" hidden="1" x14ac:dyDescent="0.35">
      <c r="A6" s="530" t="s">
        <v>386</v>
      </c>
      <c r="B6" s="530" t="str">
        <f>'D. Membentuk SKS &amp; MK'!L8</f>
        <v>S.3</v>
      </c>
      <c r="C6" s="531" t="str">
        <f>'D. Membentuk SKS &amp; MK'!B8</f>
        <v xml:space="preserve">KKN, Peradaban Islam dan Islam Nusantara, </v>
      </c>
      <c r="D6" s="532">
        <f>'D. Membentuk SKS &amp; MK'!I8</f>
        <v>0</v>
      </c>
      <c r="G6" s="528"/>
      <c r="H6" s="605"/>
      <c r="I6" s="606"/>
      <c r="J6" s="528"/>
    </row>
    <row r="7" spans="1:10" s="239" customFormat="1" ht="29" hidden="1" x14ac:dyDescent="0.35">
      <c r="A7" s="530" t="s">
        <v>386</v>
      </c>
      <c r="B7" s="530" t="str">
        <f>'D. Membentuk SKS &amp; MK'!L9</f>
        <v>S.4</v>
      </c>
      <c r="C7" s="531" t="str">
        <f>'D. Membentuk SKS &amp; MK'!B9</f>
        <v>Pancasila, Pendidikan Kewarganegaraan, Bahasa Indonesia</v>
      </c>
      <c r="D7" s="532">
        <f>'D. Membentuk SKS &amp; MK'!I9</f>
        <v>0</v>
      </c>
      <c r="G7" s="528"/>
      <c r="H7" s="605"/>
      <c r="I7" s="606"/>
      <c r="J7" s="528"/>
    </row>
    <row r="8" spans="1:10" s="239" customFormat="1" ht="29" hidden="1" x14ac:dyDescent="0.35">
      <c r="A8" s="530" t="s">
        <v>386</v>
      </c>
      <c r="B8" s="530" t="str">
        <f>'D. Membentuk SKS &amp; MK'!L10</f>
        <v>S.5</v>
      </c>
      <c r="C8" s="531" t="str">
        <f>'D. Membentuk SKS &amp; MK'!B10</f>
        <v xml:space="preserve">Pancasila, Pendidikan Kewarganegaraan, Studi al Qur'an, Studi Hadits </v>
      </c>
      <c r="D8" s="532">
        <f>'D. Membentuk SKS &amp; MK'!I10</f>
        <v>0</v>
      </c>
      <c r="G8" s="528"/>
      <c r="H8" s="605"/>
      <c r="I8" s="606"/>
      <c r="J8" s="528"/>
    </row>
    <row r="9" spans="1:10" s="239" customFormat="1" ht="28.5" hidden="1" x14ac:dyDescent="0.35">
      <c r="A9" s="530" t="s">
        <v>386</v>
      </c>
      <c r="B9" s="530" t="str">
        <f>'D. Membentuk SKS &amp; MK'!L11</f>
        <v>S.6</v>
      </c>
      <c r="C9" s="531" t="str">
        <f>'D. Membentuk SKS &amp; MK'!B11</f>
        <v>KKN</v>
      </c>
      <c r="D9" s="532">
        <f>'D. Membentuk SKS &amp; MK'!I11</f>
        <v>0</v>
      </c>
      <c r="G9" s="528"/>
      <c r="H9" s="605"/>
      <c r="I9" s="606"/>
      <c r="J9" s="528"/>
    </row>
    <row r="10" spans="1:10" s="239" customFormat="1" ht="28.5" hidden="1" x14ac:dyDescent="0.35">
      <c r="A10" s="530" t="s">
        <v>386</v>
      </c>
      <c r="B10" s="530" t="str">
        <f>'D. Membentuk SKS &amp; MK'!L12</f>
        <v>S.7</v>
      </c>
      <c r="C10" s="531" t="str">
        <f>'D. Membentuk SKS &amp; MK'!B12</f>
        <v>Pendidikan Kewarganegaraan</v>
      </c>
      <c r="D10" s="532">
        <f>'D. Membentuk SKS &amp; MK'!I12</f>
        <v>0</v>
      </c>
      <c r="G10" s="528"/>
      <c r="H10" s="605"/>
      <c r="I10" s="606"/>
      <c r="J10" s="528"/>
    </row>
    <row r="11" spans="1:10" s="239" customFormat="1" ht="28.5" hidden="1" x14ac:dyDescent="0.35">
      <c r="A11" s="530" t="s">
        <v>386</v>
      </c>
      <c r="B11" s="530" t="str">
        <f>'D. Membentuk SKS &amp; MK'!L13</f>
        <v>S.8</v>
      </c>
      <c r="C11" s="531" t="str">
        <f>'D. Membentuk SKS &amp; MK'!B13</f>
        <v>Akhlak Tasawuf, PPL, KKN</v>
      </c>
      <c r="D11" s="532">
        <f>'D. Membentuk SKS &amp; MK'!I13</f>
        <v>0</v>
      </c>
      <c r="G11" s="528"/>
      <c r="H11" s="605"/>
      <c r="I11" s="606"/>
      <c r="J11" s="528"/>
    </row>
    <row r="12" spans="1:10" s="239" customFormat="1" ht="409.5" hidden="1" x14ac:dyDescent="0.35">
      <c r="A12" s="530" t="s">
        <v>386</v>
      </c>
      <c r="B12" s="530" t="str">
        <f>'D. Membentuk SKS &amp; MK'!L14</f>
        <v>S.9</v>
      </c>
      <c r="C12" s="531" t="str">
        <f>'D. Membentuk SKS &amp; MK'!B14</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D12" s="532">
        <f>'D. Membentuk SKS &amp; MK'!I14</f>
        <v>0</v>
      </c>
      <c r="G12" s="528"/>
      <c r="H12" s="605"/>
      <c r="I12" s="606"/>
      <c r="J12" s="528"/>
    </row>
    <row r="13" spans="1:10" s="239" customFormat="1" ht="28.5" hidden="1" x14ac:dyDescent="0.35">
      <c r="A13" s="530" t="s">
        <v>386</v>
      </c>
      <c r="B13" s="530" t="str">
        <f>'D. Membentuk SKS &amp; MK'!L15</f>
        <v>S.10</v>
      </c>
      <c r="C13" s="531" t="str">
        <f>'D. Membentuk SKS &amp; MK'!B15</f>
        <v>Enterpreneurship</v>
      </c>
      <c r="D13" s="532">
        <f>'D. Membentuk SKS &amp; MK'!I15</f>
        <v>0</v>
      </c>
      <c r="G13" s="528"/>
      <c r="H13" s="605"/>
      <c r="I13" s="606"/>
      <c r="J13" s="528"/>
    </row>
    <row r="14" spans="1:10" s="239" customFormat="1" ht="28.5" hidden="1" x14ac:dyDescent="0.35">
      <c r="A14" s="530" t="s">
        <v>386</v>
      </c>
      <c r="B14" s="530" t="str">
        <f>'D. Membentuk SKS &amp; MK'!L16</f>
        <v>S.11</v>
      </c>
      <c r="C14" s="531" t="str">
        <f>'D. Membentuk SKS &amp; MK'!B16</f>
        <v>KKN</v>
      </c>
      <c r="D14" s="532">
        <f>'D. Membentuk SKS &amp; MK'!I16</f>
        <v>0</v>
      </c>
      <c r="G14" s="528"/>
      <c r="H14" s="605"/>
      <c r="I14" s="606"/>
      <c r="J14" s="528"/>
    </row>
    <row r="15" spans="1:10" s="239" customFormat="1" ht="409.5" hidden="1" x14ac:dyDescent="0.35">
      <c r="A15" s="530" t="s">
        <v>386</v>
      </c>
      <c r="B15" s="530" t="str">
        <f>'D. Membentuk SKS &amp; MK'!L17</f>
        <v>S.12</v>
      </c>
      <c r="C15" s="531" t="str">
        <f>'D. Membentuk SKS &amp; MK'!B17</f>
        <v>Pancasila, Pendidikan Kewarganegaraan, Bahasa Indonesia, Pengantar Studi Islam, Peradaban Islam dan Islam Nusantara, Bahasa Arab , Bahasa Inggris, Akhlak dan Tasawuf, Filsafat  Umum, KKN, SKRIPSI, Ilmu Kalam, Falsafah Ulum islamiyyah, Sosiologi Antropologi Agama, Studi Qur'an, Studi Hadis, Ilmu Fiqih, Maharah Istima', Maharah Kalam, Dirasah Masrahiyyah, Qawaid al Khath wa al Imla', Maharah Kitabah, Maharah Qira'ah, Ilmu Nahwu, Ilmu Sharaf, Ilmu Lughah al-'Arabi (Linguistik Arab), Fiqh Lughah dan Kajian Naskah (Filologi), Ilmu Ashwat (Fonologi), Ilmu Dilalah wa al-Ma'ajim, Tarikh al-Adab, Nadhariyah al-Adab, Ilmu Balaghah, Ilmu al 'Arudl wa al Qawafi,  Hermeneutika, Semiotika dan Filsafat Bahasa, Sosiologi Sastra, Kajian Timur Tengah, Sastra Lisan, Naqd al Adab, Al Hasub al Arabi, Enterpreneurship, Metodologi Penelitian Bahasa dan Sastra, PPL, Nadhariyah al Tarjamah, Tarjamah al Tatbiqiyah, Al 'Arabiyah li al Siyahah, Manhaj at-Ta'lim al Lughawi, Taqwim al Ta'lim al Lughawi, Tarjamah Arab-Indonesia, Tarjamah Indonesia-Arab, Naqd al Tarjamah, Wasail at-Ta'lim al Lughawi, Tashmim al Ta'lim al Lughawi, Thuruq al Ta'lim al Lughawi, Guide and Tourism, 'Arabiyyah li as-Sihafah, Antropogeolinguistik, Al 'Arabiyah li al Hajj</v>
      </c>
      <c r="D15" s="532">
        <f>'D. Membentuk SKS &amp; MK'!I17</f>
        <v>0</v>
      </c>
      <c r="G15" s="528"/>
      <c r="H15" s="605"/>
      <c r="I15" s="606"/>
      <c r="J15" s="528"/>
    </row>
    <row r="16" spans="1:10" s="239" customFormat="1" ht="28.5" hidden="1" x14ac:dyDescent="0.35">
      <c r="A16" s="530" t="s">
        <v>386</v>
      </c>
      <c r="B16" s="530" t="str">
        <f>'D. Membentuk SKS &amp; MK'!L18</f>
        <v>S.13</v>
      </c>
      <c r="C16" s="531" t="str">
        <f>'D. Membentuk SKS &amp; MK'!B18</f>
        <v>PPL, KKN</v>
      </c>
      <c r="D16" s="532">
        <f>'D. Membentuk SKS &amp; MK'!I18</f>
        <v>0</v>
      </c>
      <c r="G16" s="528"/>
      <c r="H16" s="605"/>
      <c r="I16" s="606"/>
      <c r="J16" s="528"/>
    </row>
    <row r="17" spans="1:10" s="239" customFormat="1" ht="28.5" hidden="1" x14ac:dyDescent="0.35">
      <c r="A17" s="530" t="s">
        <v>386</v>
      </c>
      <c r="B17" s="530" t="str">
        <f>'D. Membentuk SKS &amp; MK'!L19</f>
        <v>S.14</v>
      </c>
      <c r="C17" s="531" t="str">
        <f>'D. Membentuk SKS &amp; MK'!B19</f>
        <v>PPL, KKN</v>
      </c>
      <c r="D17" s="532">
        <f>'D. Membentuk SKS &amp; MK'!I19</f>
        <v>0</v>
      </c>
      <c r="G17" s="528"/>
      <c r="H17" s="605"/>
      <c r="I17" s="606"/>
      <c r="J17" s="528"/>
    </row>
    <row r="18" spans="1:10" s="239" customFormat="1" ht="28.5" hidden="1" x14ac:dyDescent="0.35">
      <c r="A18" s="530" t="s">
        <v>386</v>
      </c>
      <c r="B18" s="530" t="str">
        <f>'D. Membentuk SKS &amp; MK'!L20</f>
        <v>S.15</v>
      </c>
      <c r="C18" s="531" t="str">
        <f>'D. Membentuk SKS &amp; MK'!B20</f>
        <v>Pendidikan Kewarganegaraan</v>
      </c>
      <c r="D18" s="532">
        <f>'D. Membentuk SKS &amp; MK'!I20</f>
        <v>0</v>
      </c>
      <c r="G18" s="528"/>
      <c r="H18" s="605"/>
      <c r="I18" s="606"/>
      <c r="J18" s="528"/>
    </row>
    <row r="19" spans="1:10" s="239" customFormat="1" ht="28.5" hidden="1" x14ac:dyDescent="0.35">
      <c r="A19" s="530" t="s">
        <v>386</v>
      </c>
      <c r="B19" s="530" t="str">
        <f>'D. Membentuk SKS &amp; MK'!L21</f>
        <v>S.16</v>
      </c>
      <c r="C19" s="531" t="str">
        <f>'D. Membentuk SKS &amp; MK'!B21</f>
        <v>PPL, KKN</v>
      </c>
      <c r="D19" s="532">
        <f>'D. Membentuk SKS &amp; MK'!I21</f>
        <v>0</v>
      </c>
      <c r="G19" s="528"/>
      <c r="H19" s="605"/>
      <c r="I19" s="606"/>
      <c r="J19" s="528"/>
    </row>
    <row r="20" spans="1:10" s="239" customFormat="1" ht="28.5" hidden="1" x14ac:dyDescent="0.35">
      <c r="A20" s="530" t="s">
        <v>386</v>
      </c>
      <c r="B20" s="530" t="str">
        <f>'D. Membentuk SKS &amp; MK'!L22</f>
        <v>S.17</v>
      </c>
      <c r="C20" s="531" t="str">
        <f>'D. Membentuk SKS &amp; MK'!B22</f>
        <v>PPL, KKN</v>
      </c>
      <c r="D20" s="532">
        <f>'D. Membentuk SKS &amp; MK'!I22</f>
        <v>0</v>
      </c>
      <c r="G20" s="528"/>
      <c r="H20" s="605"/>
      <c r="I20" s="606"/>
      <c r="J20" s="528"/>
    </row>
    <row r="21" spans="1:10" s="239" customFormat="1" ht="28.5" hidden="1" x14ac:dyDescent="0.35">
      <c r="A21" s="530" t="s">
        <v>386</v>
      </c>
      <c r="B21" s="530" t="str">
        <f>'D. Membentuk SKS &amp; MK'!L23</f>
        <v>S.18</v>
      </c>
      <c r="C21" s="531" t="str">
        <f>'D. Membentuk SKS &amp; MK'!B23</f>
        <v>PPL, KKN</v>
      </c>
      <c r="D21" s="532">
        <f>'D. Membentuk SKS &amp; MK'!I23</f>
        <v>0</v>
      </c>
      <c r="G21" s="528"/>
      <c r="H21" s="605"/>
      <c r="I21" s="606"/>
      <c r="J21" s="528"/>
    </row>
    <row r="22" spans="1:10" s="239" customFormat="1" ht="19" hidden="1" customHeight="1" x14ac:dyDescent="0.35">
      <c r="A22" s="528"/>
      <c r="B22" s="528"/>
      <c r="C22" s="528"/>
      <c r="D22" s="529"/>
      <c r="G22" s="528"/>
      <c r="H22" s="605"/>
      <c r="I22" s="606"/>
      <c r="J22" s="528"/>
    </row>
    <row r="23" spans="1:10" x14ac:dyDescent="0.35">
      <c r="A23" s="521" t="s">
        <v>387</v>
      </c>
      <c r="B23" s="522" t="str">
        <f>'D. Membentuk SKS &amp; MK'!L24</f>
        <v>P.1</v>
      </c>
      <c r="C23" s="521" t="str">
        <f>'D. Membentuk SKS &amp; MK'!B24</f>
        <v>Pancasila , Pendidikan Kewarganegaraan</v>
      </c>
      <c r="D23" s="564">
        <f>'D. Membentuk SKS &amp; MK'!I24</f>
        <v>2.1613019891500902</v>
      </c>
      <c r="E23" s="551">
        <f>D23+D24</f>
        <v>3.6021699819168171</v>
      </c>
      <c r="F23" s="590" t="s">
        <v>295</v>
      </c>
      <c r="G23" s="553">
        <f>E23/2</f>
        <v>1.8010849909584086</v>
      </c>
      <c r="H23" s="607"/>
      <c r="I23" s="544">
        <v>2</v>
      </c>
      <c r="J23" s="608"/>
    </row>
    <row r="24" spans="1:10" x14ac:dyDescent="0.35">
      <c r="A24" s="525" t="s">
        <v>999</v>
      </c>
      <c r="B24" s="526" t="str">
        <f>'D. Membentuk SKS &amp; MK'!L62</f>
        <v>KK.9</v>
      </c>
      <c r="C24" s="525" t="str">
        <f>'D. Membentuk SKS &amp; MK'!B62</f>
        <v>Pancasila , Pendidikan Kewarganegaraan</v>
      </c>
      <c r="D24" s="565">
        <f>'D. Membentuk SKS &amp; MK'!I62</f>
        <v>1.4408679927667269</v>
      </c>
      <c r="E24" s="549"/>
      <c r="F24" s="591" t="s">
        <v>261</v>
      </c>
      <c r="G24" s="553">
        <f>G23</f>
        <v>1.8010849909584086</v>
      </c>
      <c r="H24" s="607">
        <f>SUM(G23:G24)</f>
        <v>3.6021699819168171</v>
      </c>
      <c r="I24" s="544">
        <v>2</v>
      </c>
      <c r="J24" s="194">
        <f>SUM(I23:I24)</f>
        <v>4</v>
      </c>
    </row>
    <row r="25" spans="1:10" x14ac:dyDescent="0.35">
      <c r="A25" s="521" t="s">
        <v>387</v>
      </c>
      <c r="B25" s="522" t="str">
        <f>'D. Membentuk SKS &amp; MK'!L25</f>
        <v>P.2</v>
      </c>
      <c r="C25" s="521" t="str">
        <f>'D. Membentuk SKS &amp; MK'!B25</f>
        <v xml:space="preserve">Bahasa Indonesia, </v>
      </c>
      <c r="D25" s="564">
        <f>'D. Membentuk SKS &amp; MK'!I25</f>
        <v>1.8010849909584088</v>
      </c>
      <c r="E25" s="552">
        <f>D25</f>
        <v>1.8010849909584088</v>
      </c>
      <c r="F25" s="590" t="s">
        <v>23</v>
      </c>
      <c r="G25" s="553">
        <f>E25</f>
        <v>1.8010849909584088</v>
      </c>
      <c r="H25" s="607">
        <f>G25</f>
        <v>1.8010849909584088</v>
      </c>
      <c r="I25" s="544">
        <v>2</v>
      </c>
      <c r="J25" s="374">
        <f>I25</f>
        <v>2</v>
      </c>
    </row>
    <row r="26" spans="1:10" x14ac:dyDescent="0.35">
      <c r="A26" s="521" t="s">
        <v>387</v>
      </c>
      <c r="B26" s="522" t="str">
        <f>'D. Membentuk SKS &amp; MK'!L26</f>
        <v>P.3</v>
      </c>
      <c r="C26" s="521" t="str">
        <f>'D. Membentuk SKS &amp; MK'!B26</f>
        <v>Bahasa Arab, Bahasa Inggris</v>
      </c>
      <c r="D26" s="564">
        <f>'D. Membentuk SKS &amp; MK'!I26</f>
        <v>1.8010849909584088</v>
      </c>
      <c r="E26" s="552">
        <f>D26+D27</f>
        <v>3.6021699819168176</v>
      </c>
      <c r="F26" s="591" t="s">
        <v>301</v>
      </c>
      <c r="G26" s="553">
        <f>E26/2</f>
        <v>1.8010849909584088</v>
      </c>
      <c r="H26" s="194"/>
      <c r="I26" s="544">
        <v>2</v>
      </c>
      <c r="J26" s="374"/>
    </row>
    <row r="27" spans="1:10" x14ac:dyDescent="0.35">
      <c r="A27" s="523" t="s">
        <v>998</v>
      </c>
      <c r="B27" s="524" t="str">
        <f>'D. Membentuk SKS &amp; MK'!L48</f>
        <v>KU.11</v>
      </c>
      <c r="C27" s="523" t="str">
        <f>'D. Membentuk SKS &amp; MK'!B48</f>
        <v>Bahasa Arab, Bahasa Inggris</v>
      </c>
      <c r="D27" s="566">
        <f>'D. Membentuk SKS &amp; MK'!I48</f>
        <v>1.8010849909584088</v>
      </c>
      <c r="E27" s="549"/>
      <c r="F27" s="591" t="s">
        <v>270</v>
      </c>
      <c r="G27" s="553">
        <f>G26</f>
        <v>1.8010849909584088</v>
      </c>
      <c r="H27" s="607">
        <f>SUM(G26:G27)</f>
        <v>3.6021699819168176</v>
      </c>
      <c r="I27" s="544">
        <v>2</v>
      </c>
      <c r="J27" s="194">
        <f>SUM(I26:I27)</f>
        <v>4</v>
      </c>
    </row>
    <row r="28" spans="1:10" x14ac:dyDescent="0.35">
      <c r="A28" s="521" t="s">
        <v>387</v>
      </c>
      <c r="B28" s="522" t="str">
        <f>'D. Membentuk SKS &amp; MK'!L27</f>
        <v>P.4</v>
      </c>
      <c r="C28" s="521" t="str">
        <f>'D. Membentuk SKS &amp; MK'!B27</f>
        <v>Filsafat  Umum, Falsafah Ulum islamiyyah</v>
      </c>
      <c r="D28" s="564">
        <f>'D. Membentuk SKS &amp; MK'!I27</f>
        <v>4.3226039783001804</v>
      </c>
      <c r="E28" s="552">
        <f>D28+D29</f>
        <v>6.1236889692585894</v>
      </c>
      <c r="F28" s="591" t="s">
        <v>873</v>
      </c>
      <c r="G28" s="553">
        <f>E28/2</f>
        <v>3.0618444846292947</v>
      </c>
      <c r="H28" s="194"/>
      <c r="I28" s="544">
        <v>2</v>
      </c>
      <c r="J28" s="374"/>
    </row>
    <row r="29" spans="1:10" x14ac:dyDescent="0.35">
      <c r="A29" s="523" t="s">
        <v>998</v>
      </c>
      <c r="B29" s="524" t="str">
        <f>'D. Membentuk SKS &amp; MK'!L38</f>
        <v>KU.1</v>
      </c>
      <c r="C29" s="523" t="str">
        <f>'D. Membentuk SKS &amp; MK'!B38</f>
        <v>Filsafat  Umum, Falsafah Ulum islamiyyah</v>
      </c>
      <c r="D29" s="566">
        <f>'D. Membentuk SKS &amp; MK'!I38</f>
        <v>1.8010849909584088</v>
      </c>
      <c r="E29" s="549"/>
      <c r="F29" s="592" t="s">
        <v>802</v>
      </c>
      <c r="G29" s="554">
        <f>G28</f>
        <v>3.0618444846292947</v>
      </c>
      <c r="H29" s="607">
        <f>SUM(G28:G29)</f>
        <v>6.1236889692585894</v>
      </c>
      <c r="I29" s="545">
        <v>4</v>
      </c>
      <c r="J29" s="194">
        <f>SUM(I28:I29)</f>
        <v>6</v>
      </c>
    </row>
    <row r="30" spans="1:10" ht="16.5" customHeight="1" x14ac:dyDescent="0.35">
      <c r="A30" s="521" t="s">
        <v>387</v>
      </c>
      <c r="B30" s="522" t="str">
        <f>'D. Membentuk SKS &amp; MK'!L28</f>
        <v>P.5</v>
      </c>
      <c r="C30" s="704" t="str">
        <f>'D. Membentuk SKS &amp; MK'!B28</f>
        <v>Pengantar Studi Islam, Studi Qur'an , Studi Hadis, Ilmu Kalam, Ilmu Fiqih, Akhlak dan Tasawuf</v>
      </c>
      <c r="D30" s="564">
        <f>'D. Membentuk SKS &amp; MK'!I28</f>
        <v>6.1236889692585894</v>
      </c>
      <c r="E30" s="552">
        <f>D30</f>
        <v>6.1236889692585894</v>
      </c>
      <c r="F30" s="591" t="s">
        <v>11</v>
      </c>
      <c r="G30" s="553">
        <f>E30/6</f>
        <v>1.0206148282097649</v>
      </c>
      <c r="H30" s="194"/>
      <c r="I30" s="544">
        <v>2</v>
      </c>
      <c r="J30" s="374"/>
    </row>
    <row r="31" spans="1:10" ht="15.65" customHeight="1" x14ac:dyDescent="0.35">
      <c r="A31" s="521"/>
      <c r="B31" s="522"/>
      <c r="C31" s="705"/>
      <c r="D31" s="564"/>
      <c r="E31" s="549"/>
      <c r="F31" s="592" t="s">
        <v>17</v>
      </c>
      <c r="G31" s="554">
        <f>G30</f>
        <v>1.0206148282097649</v>
      </c>
      <c r="H31" s="194"/>
      <c r="I31" s="545">
        <v>2</v>
      </c>
      <c r="J31" s="374"/>
    </row>
    <row r="32" spans="1:10" x14ac:dyDescent="0.35">
      <c r="A32" s="521"/>
      <c r="B32" s="522"/>
      <c r="C32" s="706"/>
      <c r="D32" s="564"/>
      <c r="E32" s="549"/>
      <c r="F32" s="591" t="s">
        <v>276</v>
      </c>
      <c r="G32" s="553">
        <f>G30</f>
        <v>1.0206148282097649</v>
      </c>
      <c r="H32" s="194"/>
      <c r="I32" s="544">
        <v>2</v>
      </c>
      <c r="J32" s="374"/>
    </row>
    <row r="33" spans="1:10" x14ac:dyDescent="0.35">
      <c r="A33" s="521"/>
      <c r="B33" s="522"/>
      <c r="C33" s="521"/>
      <c r="D33" s="564"/>
      <c r="E33" s="549"/>
      <c r="F33" s="593" t="s">
        <v>805</v>
      </c>
      <c r="G33" s="556">
        <f>G30</f>
        <v>1.0206148282097649</v>
      </c>
      <c r="H33" s="194"/>
      <c r="I33" s="546">
        <v>4</v>
      </c>
      <c r="J33" s="374"/>
    </row>
    <row r="34" spans="1:10" x14ac:dyDescent="0.35">
      <c r="A34" s="521"/>
      <c r="B34" s="522"/>
      <c r="C34" s="521"/>
      <c r="D34" s="564">
        <f>G30</f>
        <v>1.0206148282097649</v>
      </c>
      <c r="E34" s="552">
        <f>SUM(D34:D37)</f>
        <v>8.5851717902350817</v>
      </c>
      <c r="F34" s="593" t="s">
        <v>804</v>
      </c>
      <c r="G34" s="556">
        <f>E34</f>
        <v>8.5851717902350817</v>
      </c>
      <c r="H34" s="194"/>
      <c r="I34" s="546">
        <v>4</v>
      </c>
      <c r="J34" s="374"/>
    </row>
    <row r="35" spans="1:10" x14ac:dyDescent="0.35">
      <c r="A35" s="523" t="s">
        <v>998</v>
      </c>
      <c r="B35" s="524" t="str">
        <f>'D. Membentuk SKS &amp; MK'!L50</f>
        <v>KU.13</v>
      </c>
      <c r="C35" s="523" t="str">
        <f>'D. Membentuk SKS &amp; MK'!B50</f>
        <v>Studi Qur'an</v>
      </c>
      <c r="D35" s="566">
        <f>'D. Membentuk SKS &amp; MK'!I50</f>
        <v>2.5215189873417723</v>
      </c>
      <c r="E35" s="549"/>
      <c r="F35" s="594"/>
      <c r="G35" s="557"/>
      <c r="H35" s="194"/>
      <c r="I35" s="194"/>
      <c r="J35" s="374"/>
    </row>
    <row r="36" spans="1:10" x14ac:dyDescent="0.35">
      <c r="A36" s="523" t="s">
        <v>998</v>
      </c>
      <c r="B36" s="524" t="str">
        <f>'D. Membentuk SKS &amp; MK'!L51</f>
        <v>KU.14</v>
      </c>
      <c r="C36" s="523" t="str">
        <f>'D. Membentuk SKS &amp; MK'!B51</f>
        <v>Studi Qur'an</v>
      </c>
      <c r="D36" s="566">
        <f>'D. Membentuk SKS &amp; MK'!I51</f>
        <v>2.5215189873417723</v>
      </c>
      <c r="E36" s="549"/>
      <c r="F36" s="594"/>
      <c r="G36" s="557"/>
      <c r="H36" s="194"/>
      <c r="I36" s="194"/>
      <c r="J36" s="374"/>
    </row>
    <row r="37" spans="1:10" x14ac:dyDescent="0.35">
      <c r="A37" s="525" t="s">
        <v>999</v>
      </c>
      <c r="B37" s="526" t="str">
        <f>'D. Membentuk SKS &amp; MK'!L64</f>
        <v>KK.11</v>
      </c>
      <c r="C37" s="525" t="str">
        <f>'D. Membentuk SKS &amp; MK'!B64</f>
        <v>Studi Qur'an</v>
      </c>
      <c r="D37" s="565">
        <f>'D. Membentuk SKS &amp; MK'!I64</f>
        <v>2.5215189873417723</v>
      </c>
      <c r="E37" s="549"/>
      <c r="F37" s="594"/>
      <c r="G37" s="557"/>
      <c r="H37" s="194"/>
      <c r="I37" s="194"/>
      <c r="J37" s="374"/>
    </row>
    <row r="38" spans="1:10" x14ac:dyDescent="0.35">
      <c r="A38" s="525"/>
      <c r="B38" s="522"/>
      <c r="C38" s="521"/>
      <c r="D38" s="564">
        <f>G30</f>
        <v>1.0206148282097649</v>
      </c>
      <c r="E38" s="549"/>
      <c r="F38" s="594"/>
      <c r="G38" s="557"/>
      <c r="H38" s="194"/>
      <c r="I38" s="194"/>
      <c r="J38" s="374"/>
    </row>
    <row r="39" spans="1:10" x14ac:dyDescent="0.35">
      <c r="A39" s="525"/>
      <c r="B39" s="524" t="str">
        <f>'D. Membentuk SKS &amp; MK'!L52</f>
        <v>KU.15</v>
      </c>
      <c r="C39" s="523" t="str">
        <f>'D. Membentuk SKS &amp; MK'!B52</f>
        <v>Ilmu Fiqih</v>
      </c>
      <c r="D39" s="566">
        <f>'D. Membentuk SKS &amp; MK'!I52</f>
        <v>2.1613019891500902</v>
      </c>
      <c r="E39" s="552">
        <f>D39+D38</f>
        <v>3.1819168173598551</v>
      </c>
      <c r="F39" s="595" t="s">
        <v>806</v>
      </c>
      <c r="G39" s="555">
        <f>E39</f>
        <v>3.1819168173598551</v>
      </c>
      <c r="H39" s="607">
        <f>SUM(G30:G39)</f>
        <v>15.849547920433997</v>
      </c>
      <c r="I39" s="546">
        <v>2</v>
      </c>
      <c r="J39" s="194">
        <f>SUM(I30:I39)</f>
        <v>16</v>
      </c>
    </row>
    <row r="40" spans="1:10" ht="19" customHeight="1" x14ac:dyDescent="0.35">
      <c r="A40" s="521" t="s">
        <v>387</v>
      </c>
      <c r="B40" s="522" t="str">
        <f>'D. Membentuk SKS &amp; MK'!L29</f>
        <v>P.6</v>
      </c>
      <c r="C40" s="704" t="str">
        <f>'D. Membentuk SKS &amp; MK'!B29</f>
        <v>Sosiologi Antropologi Agama, Peradaban Islam dan Islam Nusantara</v>
      </c>
      <c r="D40" s="564">
        <f>'D. Membentuk SKS &amp; MK'!I29</f>
        <v>7.5645569620253168</v>
      </c>
      <c r="E40" s="552">
        <f>D40</f>
        <v>7.5645569620253168</v>
      </c>
      <c r="F40" s="592" t="s">
        <v>803</v>
      </c>
      <c r="G40" s="554">
        <f>E40/2</f>
        <v>3.7822784810126584</v>
      </c>
      <c r="H40" s="194"/>
      <c r="I40" s="545">
        <v>4</v>
      </c>
      <c r="J40" s="374"/>
    </row>
    <row r="41" spans="1:10" x14ac:dyDescent="0.35">
      <c r="A41" s="521"/>
      <c r="B41" s="522"/>
      <c r="C41" s="706"/>
      <c r="D41" s="564"/>
      <c r="E41" s="549"/>
      <c r="F41" s="590" t="s">
        <v>275</v>
      </c>
      <c r="G41" s="553">
        <f>G40</f>
        <v>3.7822784810126584</v>
      </c>
      <c r="H41" s="607">
        <f>SUM(G40:G41)</f>
        <v>7.5645569620253168</v>
      </c>
      <c r="I41" s="544">
        <v>4</v>
      </c>
      <c r="J41" s="194">
        <f>SUM(I40:I41)</f>
        <v>8</v>
      </c>
    </row>
    <row r="42" spans="1:10" x14ac:dyDescent="0.35">
      <c r="A42" s="521" t="s">
        <v>387</v>
      </c>
      <c r="B42" s="522" t="str">
        <f>'D. Membentuk SKS &amp; MK'!L30</f>
        <v>P.7</v>
      </c>
      <c r="C42" s="521" t="str">
        <f>'D. Membentuk SKS &amp; MK'!B30</f>
        <v xml:space="preserve">Enterpreneurship, </v>
      </c>
      <c r="D42" s="564">
        <f>'D. Membentuk SKS &amp; MK'!I30</f>
        <v>1.8010849909584088</v>
      </c>
      <c r="E42" s="552">
        <f>D42</f>
        <v>1.8010849909584088</v>
      </c>
      <c r="F42" s="596" t="s">
        <v>25</v>
      </c>
      <c r="G42" s="558">
        <f>E42</f>
        <v>1.8010849909584088</v>
      </c>
      <c r="H42" s="607">
        <f>G42</f>
        <v>1.8010849909584088</v>
      </c>
      <c r="I42" s="546">
        <v>2</v>
      </c>
      <c r="J42" s="374">
        <f>I42</f>
        <v>2</v>
      </c>
    </row>
    <row r="43" spans="1:10" x14ac:dyDescent="0.35">
      <c r="A43" s="521" t="s">
        <v>387</v>
      </c>
      <c r="B43" s="522" t="str">
        <f>'D. Membentuk SKS &amp; MK'!L31</f>
        <v>P.8</v>
      </c>
      <c r="C43" s="521" t="str">
        <f>'D. Membentuk SKS &amp; MK'!B31</f>
        <v>Kajian Timur Tengah</v>
      </c>
      <c r="D43" s="564">
        <f>'D. Membentuk SKS &amp; MK'!I31</f>
        <v>2.8817359855334539</v>
      </c>
      <c r="E43" s="552">
        <f>D43</f>
        <v>2.8817359855334539</v>
      </c>
      <c r="F43" s="597" t="s">
        <v>819</v>
      </c>
      <c r="G43" s="558">
        <f>E43</f>
        <v>2.8817359855334539</v>
      </c>
      <c r="H43" s="607">
        <f>G43</f>
        <v>2.8817359855334539</v>
      </c>
      <c r="I43" s="546">
        <v>3</v>
      </c>
      <c r="J43" s="374">
        <f>I43</f>
        <v>3</v>
      </c>
    </row>
    <row r="44" spans="1:10" ht="16.5" customHeight="1" x14ac:dyDescent="0.35">
      <c r="A44" s="521" t="s">
        <v>387</v>
      </c>
      <c r="B44" s="522" t="str">
        <f>'D. Membentuk SKS &amp; MK'!L32</f>
        <v>P.9</v>
      </c>
      <c r="C44" s="704" t="str">
        <f>'D. Membentuk SKS &amp; MK'!B32</f>
        <v xml:space="preserve">Maharah Istima', Maharah Kalam, Dirasah Masrahiyyah, Qawaid al Khath wa al Imla', Maharah Kitabah, Maharah Qira'ah, </v>
      </c>
      <c r="D44" s="564">
        <f>'D. Membentuk SKS &amp; MK'!I32</f>
        <v>17.290415913200722</v>
      </c>
      <c r="E44" s="552">
        <f>D44</f>
        <v>17.290415913200722</v>
      </c>
      <c r="F44" s="593" t="s">
        <v>334</v>
      </c>
      <c r="G44" s="556">
        <f>E44/6</f>
        <v>2.8817359855334534</v>
      </c>
      <c r="H44" s="194"/>
      <c r="I44" s="546">
        <v>3</v>
      </c>
      <c r="J44" s="374"/>
    </row>
    <row r="45" spans="1:10" x14ac:dyDescent="0.35">
      <c r="A45" s="521"/>
      <c r="B45" s="522"/>
      <c r="C45" s="705"/>
      <c r="D45" s="564"/>
      <c r="E45" s="549"/>
      <c r="F45" s="593" t="s">
        <v>878</v>
      </c>
      <c r="G45" s="556">
        <f>G44</f>
        <v>2.8817359855334534</v>
      </c>
      <c r="H45" s="194"/>
      <c r="I45" s="546">
        <v>3</v>
      </c>
      <c r="J45" s="374"/>
    </row>
    <row r="46" spans="1:10" x14ac:dyDescent="0.35">
      <c r="A46" s="521"/>
      <c r="B46" s="522"/>
      <c r="C46" s="705"/>
      <c r="D46" s="564"/>
      <c r="E46" s="549"/>
      <c r="F46" s="593" t="s">
        <v>810</v>
      </c>
      <c r="G46" s="556">
        <f>G45</f>
        <v>2.8817359855334534</v>
      </c>
      <c r="H46" s="194"/>
      <c r="I46" s="546">
        <v>4</v>
      </c>
      <c r="J46" s="374"/>
    </row>
    <row r="47" spans="1:10" x14ac:dyDescent="0.35">
      <c r="A47" s="521"/>
      <c r="B47" s="522"/>
      <c r="C47" s="706"/>
      <c r="D47" s="564"/>
      <c r="E47" s="549"/>
      <c r="F47" s="597" t="s">
        <v>337</v>
      </c>
      <c r="G47" s="558">
        <f>G46</f>
        <v>2.8817359855334534</v>
      </c>
      <c r="H47" s="194"/>
      <c r="I47" s="546">
        <v>4</v>
      </c>
      <c r="J47" s="374"/>
    </row>
    <row r="48" spans="1:10" x14ac:dyDescent="0.35">
      <c r="A48" s="521"/>
      <c r="B48" s="522"/>
      <c r="C48" s="521"/>
      <c r="D48" s="564">
        <f>G44</f>
        <v>2.8817359855334534</v>
      </c>
      <c r="E48" s="552">
        <f>SUM(D48:D50)</f>
        <v>9.7258589511754057</v>
      </c>
      <c r="F48" s="593" t="s">
        <v>809</v>
      </c>
      <c r="G48" s="556">
        <f>E48/2</f>
        <v>4.8629294755877028</v>
      </c>
      <c r="H48" s="194"/>
      <c r="I48" s="546">
        <v>4</v>
      </c>
      <c r="J48" s="374"/>
    </row>
    <row r="49" spans="1:10" x14ac:dyDescent="0.35">
      <c r="A49" s="521"/>
      <c r="B49" s="522"/>
      <c r="C49" s="521"/>
      <c r="D49" s="564">
        <f>G47</f>
        <v>2.8817359855334534</v>
      </c>
      <c r="E49" s="549"/>
      <c r="F49" s="593" t="s">
        <v>808</v>
      </c>
      <c r="G49" s="556">
        <f>G48</f>
        <v>4.8629294755877028</v>
      </c>
      <c r="H49" s="607">
        <f>SUM(G44:G49)</f>
        <v>21.252802893309219</v>
      </c>
      <c r="I49" s="546">
        <v>3</v>
      </c>
      <c r="J49" s="194">
        <f>SUM(I44:I49)</f>
        <v>21</v>
      </c>
    </row>
    <row r="50" spans="1:10" x14ac:dyDescent="0.35">
      <c r="A50" s="525" t="s">
        <v>999</v>
      </c>
      <c r="B50" s="526" t="str">
        <f>'D. Membentuk SKS &amp; MK'!L57</f>
        <v>KK.4</v>
      </c>
      <c r="C50" s="525" t="str">
        <f>'D. Membentuk SKS &amp; MK'!B57</f>
        <v>Maharah Kalam, Dirasah Masrahiyyah,</v>
      </c>
      <c r="D50" s="565">
        <f>'D. Membentuk SKS &amp; MK'!I57</f>
        <v>3.9623869801084992</v>
      </c>
      <c r="E50" s="549"/>
      <c r="F50" s="594"/>
      <c r="G50" s="549"/>
      <c r="H50" s="194"/>
      <c r="I50" s="194"/>
      <c r="J50" s="374"/>
    </row>
    <row r="51" spans="1:10" x14ac:dyDescent="0.35">
      <c r="A51" s="525"/>
      <c r="B51" s="526"/>
      <c r="C51" s="563"/>
      <c r="D51" s="565"/>
      <c r="E51" s="549"/>
      <c r="F51" s="594"/>
      <c r="G51" s="549"/>
      <c r="H51" s="194"/>
      <c r="I51" s="194"/>
      <c r="J51" s="374"/>
    </row>
    <row r="52" spans="1:10" ht="16" customHeight="1" x14ac:dyDescent="0.35">
      <c r="A52" s="521" t="s">
        <v>387</v>
      </c>
      <c r="B52" s="522" t="str">
        <f>'D. Membentuk SKS &amp; MK'!L33</f>
        <v>P.10</v>
      </c>
      <c r="C52" s="704" t="str">
        <f>'D. Membentuk SKS &amp; MK'!B33</f>
        <v xml:space="preserve">Ilmu Nahwu, Ilmu Sharaf, Ilmu Lughah al-'Arabi (Linguistik Arab), Fiqh Lughah dan Kajian Naskah (Filologi), Ilmu Ashwat (Fonologi), Ilmu Dilalah wa al-Ma'ajim, </v>
      </c>
      <c r="D52" s="564">
        <f>'D. Membentuk SKS &amp; MK'!I33</f>
        <v>23.774321880650994</v>
      </c>
      <c r="E52" s="552">
        <f>D52</f>
        <v>23.774321880650994</v>
      </c>
      <c r="F52" s="597" t="s">
        <v>812</v>
      </c>
      <c r="G52" s="558">
        <f>E52/6</f>
        <v>3.9623869801084992</v>
      </c>
      <c r="H52" s="194"/>
      <c r="I52" s="546">
        <v>4</v>
      </c>
      <c r="J52" s="374"/>
    </row>
    <row r="53" spans="1:10" x14ac:dyDescent="0.35">
      <c r="A53" s="521"/>
      <c r="B53" s="522"/>
      <c r="C53" s="705"/>
      <c r="D53" s="564"/>
      <c r="E53" s="549"/>
      <c r="F53" s="597" t="s">
        <v>813</v>
      </c>
      <c r="G53" s="558">
        <f>G52</f>
        <v>3.9623869801084992</v>
      </c>
      <c r="H53" s="194"/>
      <c r="I53" s="546">
        <v>4</v>
      </c>
      <c r="J53" s="374"/>
    </row>
    <row r="54" spans="1:10" x14ac:dyDescent="0.35">
      <c r="A54" s="521"/>
      <c r="B54" s="522"/>
      <c r="C54" s="705"/>
      <c r="D54" s="564"/>
      <c r="E54" s="549"/>
      <c r="F54" s="593" t="s">
        <v>874</v>
      </c>
      <c r="G54" s="556">
        <f>G53</f>
        <v>3.9623869801084992</v>
      </c>
      <c r="H54" s="194"/>
      <c r="I54" s="546">
        <v>6</v>
      </c>
      <c r="J54" s="374"/>
    </row>
    <row r="55" spans="1:10" ht="20.5" customHeight="1" x14ac:dyDescent="0.35">
      <c r="A55" s="521"/>
      <c r="B55" s="522"/>
      <c r="C55" s="706"/>
      <c r="D55" s="564"/>
      <c r="E55" s="549"/>
      <c r="F55" s="593" t="s">
        <v>877</v>
      </c>
      <c r="G55" s="556">
        <f>G54</f>
        <v>3.9623869801084992</v>
      </c>
      <c r="H55" s="194"/>
      <c r="I55" s="546">
        <v>4</v>
      </c>
      <c r="J55" s="374"/>
    </row>
    <row r="56" spans="1:10" x14ac:dyDescent="0.35">
      <c r="A56" s="521"/>
      <c r="B56" s="522"/>
      <c r="C56" s="521"/>
      <c r="D56" s="564"/>
      <c r="E56" s="549"/>
      <c r="F56" s="593" t="s">
        <v>876</v>
      </c>
      <c r="G56" s="556">
        <f>G55</f>
        <v>3.9623869801084992</v>
      </c>
      <c r="H56" s="607">
        <f>SUM(G52:G56)</f>
        <v>19.811934900542497</v>
      </c>
      <c r="I56" s="546">
        <v>2</v>
      </c>
      <c r="J56" s="374">
        <f>SUM(I52:I56)</f>
        <v>20</v>
      </c>
    </row>
    <row r="57" spans="1:10" x14ac:dyDescent="0.35">
      <c r="A57" s="521"/>
      <c r="B57" s="522"/>
      <c r="C57" s="521"/>
      <c r="D57" s="564">
        <f>G52</f>
        <v>3.9623869801084992</v>
      </c>
      <c r="E57" s="552">
        <f>D57+D58</f>
        <v>4.3226039783001813</v>
      </c>
      <c r="F57" s="593" t="s">
        <v>875</v>
      </c>
      <c r="G57" s="556">
        <f>E57</f>
        <v>4.3226039783001813</v>
      </c>
      <c r="H57" s="607">
        <f>G57</f>
        <v>4.3226039783001813</v>
      </c>
      <c r="I57" s="546">
        <v>4</v>
      </c>
      <c r="J57" s="194">
        <f>I57</f>
        <v>4</v>
      </c>
    </row>
    <row r="58" spans="1:10" x14ac:dyDescent="0.35">
      <c r="A58" s="525" t="s">
        <v>999</v>
      </c>
      <c r="B58" s="526" t="str">
        <f>'D. Membentuk SKS &amp; MK'!L59</f>
        <v>KK.6</v>
      </c>
      <c r="C58" s="525" t="str">
        <f>'D. Membentuk SKS &amp; MK'!B59</f>
        <v>Fiqh Lughah dan Kajian Naskah (Filologi)</v>
      </c>
      <c r="D58" s="565">
        <f>'D. Membentuk SKS &amp; MK'!I59</f>
        <v>0.36021699819168174</v>
      </c>
      <c r="E58" s="549"/>
      <c r="F58" s="594"/>
      <c r="G58" s="549"/>
      <c r="H58" s="194"/>
      <c r="I58" s="194"/>
      <c r="J58" s="374"/>
    </row>
    <row r="59" spans="1:10" ht="16.5" customHeight="1" x14ac:dyDescent="0.35">
      <c r="A59" s="521" t="s">
        <v>387</v>
      </c>
      <c r="B59" s="522" t="str">
        <f>'D. Membentuk SKS &amp; MK'!L34</f>
        <v>P.11</v>
      </c>
      <c r="C59" s="704" t="str">
        <f>'D. Membentuk SKS &amp; MK'!B34</f>
        <v>Tarikh al-Adab, Nadhariyah al-Adab, Ilmu Balaghah, Ilmu al 'Arudl wa al Qawafi, Sosiologi Sastra, Hermeneutika, Semiotika dan Filsafat Bahasa, Sastra Lisan, Antropogeolinguistik</v>
      </c>
      <c r="D59" s="564">
        <f>'D. Membentuk SKS &amp; MK'!I34</f>
        <v>27.016274864376129</v>
      </c>
      <c r="E59" s="552">
        <f>D59</f>
        <v>27.016274864376129</v>
      </c>
      <c r="F59" s="597" t="s">
        <v>815</v>
      </c>
      <c r="G59" s="558">
        <f>E59/8</f>
        <v>3.3770343580470161</v>
      </c>
      <c r="H59" s="194"/>
      <c r="I59" s="546">
        <v>6</v>
      </c>
      <c r="J59" s="374"/>
    </row>
    <row r="60" spans="1:10" x14ac:dyDescent="0.35">
      <c r="A60" s="521"/>
      <c r="B60" s="522"/>
      <c r="C60" s="705"/>
      <c r="D60" s="564"/>
      <c r="E60" s="549"/>
      <c r="F60" s="596" t="s">
        <v>879</v>
      </c>
      <c r="G60" s="558">
        <f t="shared" ref="G60:G66" si="0">G59</f>
        <v>3.3770343580470161</v>
      </c>
      <c r="H60" s="194"/>
      <c r="I60" s="546">
        <v>3</v>
      </c>
      <c r="J60" s="374"/>
    </row>
    <row r="61" spans="1:10" x14ac:dyDescent="0.35">
      <c r="A61" s="521"/>
      <c r="B61" s="522"/>
      <c r="C61" s="705"/>
      <c r="D61" s="564"/>
      <c r="E61" s="549"/>
      <c r="F61" s="593" t="s">
        <v>807</v>
      </c>
      <c r="G61" s="556">
        <f t="shared" si="0"/>
        <v>3.3770343580470161</v>
      </c>
      <c r="H61" s="194"/>
      <c r="I61" s="546">
        <v>6</v>
      </c>
      <c r="J61" s="374"/>
    </row>
    <row r="62" spans="1:10" x14ac:dyDescent="0.35">
      <c r="A62" s="521"/>
      <c r="B62" s="522"/>
      <c r="C62" s="705"/>
      <c r="D62" s="564"/>
      <c r="E62" s="549"/>
      <c r="F62" s="598" t="s">
        <v>814</v>
      </c>
      <c r="G62" s="558">
        <f t="shared" si="0"/>
        <v>3.3770343580470161</v>
      </c>
      <c r="H62" s="194"/>
      <c r="I62" s="546">
        <v>2</v>
      </c>
      <c r="J62" s="374"/>
    </row>
    <row r="63" spans="1:10" ht="16" customHeight="1" x14ac:dyDescent="0.35">
      <c r="A63" s="521"/>
      <c r="B63" s="522"/>
      <c r="C63" s="705"/>
      <c r="D63" s="564"/>
      <c r="E63" s="549"/>
      <c r="F63" s="597" t="s">
        <v>818</v>
      </c>
      <c r="G63" s="558">
        <f t="shared" si="0"/>
        <v>3.3770343580470161</v>
      </c>
      <c r="H63" s="194"/>
      <c r="I63" s="546">
        <v>2</v>
      </c>
      <c r="J63" s="374"/>
    </row>
    <row r="64" spans="1:10" x14ac:dyDescent="0.35">
      <c r="A64" s="521"/>
      <c r="B64" s="522"/>
      <c r="C64" s="521"/>
      <c r="D64" s="564"/>
      <c r="E64" s="549"/>
      <c r="F64" s="597" t="s">
        <v>817</v>
      </c>
      <c r="G64" s="558">
        <f t="shared" si="0"/>
        <v>3.3770343580470161</v>
      </c>
      <c r="H64" s="194"/>
      <c r="I64" s="546">
        <v>4</v>
      </c>
      <c r="J64" s="374"/>
    </row>
    <row r="65" spans="1:10" x14ac:dyDescent="0.35">
      <c r="A65" s="521"/>
      <c r="B65" s="522"/>
      <c r="C65" s="521"/>
      <c r="D65" s="564"/>
      <c r="E65" s="549"/>
      <c r="F65" s="596" t="s">
        <v>820</v>
      </c>
      <c r="G65" s="558">
        <f t="shared" si="0"/>
        <v>3.3770343580470161</v>
      </c>
      <c r="H65" s="194"/>
      <c r="I65" s="546">
        <v>2</v>
      </c>
      <c r="J65" s="374"/>
    </row>
    <row r="66" spans="1:10" x14ac:dyDescent="0.35">
      <c r="A66" s="521"/>
      <c r="B66" s="522"/>
      <c r="C66" s="521"/>
      <c r="D66" s="564"/>
      <c r="E66" s="549"/>
      <c r="F66" s="599" t="s">
        <v>828</v>
      </c>
      <c r="G66" s="559">
        <f t="shared" si="0"/>
        <v>3.3770343580470161</v>
      </c>
      <c r="H66" s="607">
        <f>SUM(G59:G66)</f>
        <v>27.016274864376129</v>
      </c>
      <c r="I66" s="548">
        <v>2</v>
      </c>
      <c r="J66" s="194">
        <f>SUM(I59:I66)</f>
        <v>27</v>
      </c>
    </row>
    <row r="67" spans="1:10" x14ac:dyDescent="0.35">
      <c r="A67" s="521" t="s">
        <v>387</v>
      </c>
      <c r="B67" s="522" t="str">
        <f>'D. Membentuk SKS &amp; MK'!L35</f>
        <v>P.12</v>
      </c>
      <c r="C67" s="521" t="str">
        <f>'D. Membentuk SKS &amp; MK'!B35</f>
        <v>Naqd al Adab, Naqd al Tarjamah</v>
      </c>
      <c r="D67" s="564">
        <f>'D. Membentuk SKS &amp; MK'!I35</f>
        <v>2.1613019891500902</v>
      </c>
      <c r="E67" s="552">
        <f>D67+D68</f>
        <v>4.3226039783001804</v>
      </c>
      <c r="F67" s="600" t="s">
        <v>824</v>
      </c>
      <c r="G67" s="560">
        <f>E67/2</f>
        <v>2.1613019891500902</v>
      </c>
      <c r="H67" s="607">
        <f>G67</f>
        <v>2.1613019891500902</v>
      </c>
      <c r="I67" s="548">
        <v>2</v>
      </c>
      <c r="J67" s="374">
        <f>I67</f>
        <v>2</v>
      </c>
    </row>
    <row r="68" spans="1:10" x14ac:dyDescent="0.35">
      <c r="A68" s="525" t="s">
        <v>999</v>
      </c>
      <c r="B68" s="526" t="str">
        <f>'D. Membentuk SKS &amp; MK'!L61</f>
        <v>KK.8</v>
      </c>
      <c r="C68" s="525" t="str">
        <f>'D. Membentuk SKS &amp; MK'!B61</f>
        <v>Naqd al Adab, Naqd al Tarjamah</v>
      </c>
      <c r="D68" s="565">
        <f>'D. Membentuk SKS &amp; MK'!I61</f>
        <v>2.1613019891500902</v>
      </c>
      <c r="E68" s="549"/>
      <c r="G68" s="549"/>
      <c r="H68" s="194"/>
      <c r="I68" s="194"/>
      <c r="J68" s="374"/>
    </row>
    <row r="69" spans="1:10" x14ac:dyDescent="0.35">
      <c r="A69" s="525"/>
      <c r="B69" s="526"/>
      <c r="C69" s="525"/>
      <c r="D69" s="565">
        <f>G67</f>
        <v>2.1613019891500902</v>
      </c>
      <c r="E69" s="552">
        <f>D69+D70</f>
        <v>2.8817359855334539</v>
      </c>
      <c r="F69" s="597" t="s">
        <v>816</v>
      </c>
      <c r="G69" s="558">
        <f>E69</f>
        <v>2.8817359855334539</v>
      </c>
      <c r="H69" s="607">
        <f>G69</f>
        <v>2.8817359855334539</v>
      </c>
      <c r="I69" s="546">
        <v>3</v>
      </c>
      <c r="J69" s="374">
        <f>I69</f>
        <v>3</v>
      </c>
    </row>
    <row r="70" spans="1:10" x14ac:dyDescent="0.35">
      <c r="A70" s="525" t="s">
        <v>999</v>
      </c>
      <c r="B70" s="526" t="str">
        <f>'D. Membentuk SKS &amp; MK'!L63</f>
        <v>KK.10</v>
      </c>
      <c r="C70" s="525" t="str">
        <f>'D. Membentuk SKS &amp; MK'!B63</f>
        <v>Naqd al Adab</v>
      </c>
      <c r="D70" s="565">
        <f>'D. Membentuk SKS &amp; MK'!I63</f>
        <v>0.72043399638336347</v>
      </c>
      <c r="E70" s="549"/>
      <c r="F70" s="594"/>
      <c r="G70" s="557"/>
      <c r="H70" s="194"/>
      <c r="I70" s="194"/>
      <c r="J70" s="374"/>
    </row>
    <row r="71" spans="1:10" x14ac:dyDescent="0.35">
      <c r="A71" s="521" t="s">
        <v>387</v>
      </c>
      <c r="B71" s="522" t="str">
        <f>'D. Membentuk SKS &amp; MK'!L36</f>
        <v>P.13</v>
      </c>
      <c r="C71" s="521" t="str">
        <f>'D. Membentuk SKS &amp; MK'!B36</f>
        <v xml:space="preserve">Metodologi Penelitian Bahasa dan Sastra, </v>
      </c>
      <c r="D71" s="564">
        <f>'D. Membentuk SKS &amp; MK'!I36</f>
        <v>2.1613019891500902</v>
      </c>
      <c r="E71" s="552">
        <f>SUM(D71:D72)</f>
        <v>4.3226039783001804</v>
      </c>
      <c r="F71" s="597" t="s">
        <v>811</v>
      </c>
      <c r="G71" s="558">
        <f>E71</f>
        <v>4.3226039783001804</v>
      </c>
      <c r="H71" s="607">
        <f>G71</f>
        <v>4.3226039783001804</v>
      </c>
      <c r="I71" s="546">
        <v>4</v>
      </c>
      <c r="J71" s="374">
        <f>I71</f>
        <v>4</v>
      </c>
    </row>
    <row r="72" spans="1:10" x14ac:dyDescent="0.35">
      <c r="A72" s="523" t="s">
        <v>998</v>
      </c>
      <c r="B72" s="524" t="str">
        <f>'D. Membentuk SKS &amp; MK'!L40</f>
        <v>KU.3</v>
      </c>
      <c r="C72" s="523" t="str">
        <f>'D. Membentuk SKS &amp; MK'!B40</f>
        <v xml:space="preserve">Metodologi Penelitian Bahasa dan Sastra, </v>
      </c>
      <c r="D72" s="566">
        <f>'D. Membentuk SKS &amp; MK'!I40</f>
        <v>2.1613019891500902</v>
      </c>
      <c r="E72" s="549"/>
      <c r="F72" s="594"/>
      <c r="G72" s="557"/>
      <c r="H72" s="194"/>
      <c r="I72" s="194"/>
      <c r="J72" s="374"/>
    </row>
    <row r="73" spans="1:10" x14ac:dyDescent="0.35">
      <c r="D73" s="550"/>
      <c r="E73" s="549"/>
      <c r="F73" s="594"/>
      <c r="G73" s="557"/>
      <c r="H73" s="194"/>
      <c r="I73" s="194"/>
      <c r="J73" s="374"/>
    </row>
    <row r="74" spans="1:10" x14ac:dyDescent="0.35">
      <c r="A74" s="523" t="s">
        <v>998</v>
      </c>
      <c r="B74" s="524" t="str">
        <f>'D. Membentuk SKS &amp; MK'!L39</f>
        <v>KU.2</v>
      </c>
      <c r="C74" s="523" t="str">
        <f>'D. Membentuk SKS &amp; MK'!B39</f>
        <v>PPL, KKN</v>
      </c>
      <c r="D74" s="566">
        <f>'D. Membentuk SKS &amp; MK'!I39</f>
        <v>1.6209764918625678</v>
      </c>
      <c r="E74" s="552">
        <f>SUM(D74:D77)</f>
        <v>6.4238698010849919</v>
      </c>
      <c r="F74" s="596" t="s">
        <v>186</v>
      </c>
      <c r="G74" s="558">
        <f>E74/2</f>
        <v>3.211934900542496</v>
      </c>
      <c r="H74" s="194"/>
      <c r="I74" s="546">
        <v>2</v>
      </c>
      <c r="J74" s="374"/>
    </row>
    <row r="75" spans="1:10" x14ac:dyDescent="0.35">
      <c r="A75" s="523" t="s">
        <v>998</v>
      </c>
      <c r="B75" s="524" t="str">
        <f>'D. Membentuk SKS &amp; MK'!L43</f>
        <v>KU.6</v>
      </c>
      <c r="C75" s="523" t="str">
        <f>'D. Membentuk SKS &amp; MK'!B43</f>
        <v>PPL, KKN</v>
      </c>
      <c r="D75" s="566">
        <f>'D. Membentuk SKS &amp; MK'!I43</f>
        <v>0.72043399638336347</v>
      </c>
      <c r="E75" s="549"/>
      <c r="F75" s="591" t="s">
        <v>187</v>
      </c>
      <c r="G75" s="553">
        <f>G74</f>
        <v>3.211934900542496</v>
      </c>
      <c r="H75" s="607">
        <f>SUM(G74:G75)</f>
        <v>6.4238698010849919</v>
      </c>
      <c r="I75" s="544">
        <v>4</v>
      </c>
      <c r="J75" s="194">
        <f>SUM(I74:I75)</f>
        <v>6</v>
      </c>
    </row>
    <row r="76" spans="1:10" x14ac:dyDescent="0.35">
      <c r="A76" s="523" t="s">
        <v>998</v>
      </c>
      <c r="B76" s="524" t="str">
        <f>'D. Membentuk SKS &amp; MK'!L44</f>
        <v>KU.7</v>
      </c>
      <c r="C76" s="523" t="str">
        <f>'D. Membentuk SKS &amp; MK'!B44</f>
        <v>PPL, KKN</v>
      </c>
      <c r="D76" s="566">
        <f>'D. Membentuk SKS &amp; MK'!I44</f>
        <v>0.4802893309222423</v>
      </c>
      <c r="E76" s="549"/>
      <c r="F76" s="594"/>
      <c r="G76" s="557"/>
      <c r="H76" s="194"/>
      <c r="I76" s="194"/>
      <c r="J76" s="374"/>
    </row>
    <row r="77" spans="1:10" x14ac:dyDescent="0.35">
      <c r="A77" s="523" t="s">
        <v>998</v>
      </c>
      <c r="B77" s="524" t="str">
        <f>'D. Membentuk SKS &amp; MK'!L49</f>
        <v>KU.12</v>
      </c>
      <c r="C77" s="523" t="str">
        <f>'D. Membentuk SKS &amp; MK'!B49</f>
        <v>PPL, KKN</v>
      </c>
      <c r="D77" s="566">
        <f>'D. Membentuk SKS &amp; MK'!I49</f>
        <v>3.6021699819168176</v>
      </c>
      <c r="E77" s="549"/>
      <c r="F77" s="594"/>
      <c r="G77" s="557"/>
      <c r="H77" s="194"/>
      <c r="I77" s="194"/>
      <c r="J77" s="374"/>
    </row>
    <row r="78" spans="1:10" x14ac:dyDescent="0.35">
      <c r="D78" s="550"/>
      <c r="E78" s="549"/>
      <c r="F78" s="594"/>
      <c r="G78" s="557"/>
      <c r="H78" s="194"/>
      <c r="I78" s="194"/>
      <c r="J78" s="374"/>
    </row>
    <row r="79" spans="1:10" x14ac:dyDescent="0.35">
      <c r="A79" s="523" t="s">
        <v>998</v>
      </c>
      <c r="B79" s="524" t="str">
        <f>'D. Membentuk SKS &amp; MK'!L41</f>
        <v>KU.4</v>
      </c>
      <c r="C79" s="523" t="str">
        <f>'D. Membentuk SKS &amp; MK'!B41</f>
        <v>SKRIPSI</v>
      </c>
      <c r="D79" s="566">
        <f>'D. Membentuk SKS &amp; MK'!I41</f>
        <v>1.4408679927667269</v>
      </c>
      <c r="E79" s="552">
        <f>SUM(D79:D82)</f>
        <v>6.483905967450271</v>
      </c>
      <c r="F79" s="591" t="s">
        <v>288</v>
      </c>
      <c r="G79" s="553">
        <f>E79</f>
        <v>6.483905967450271</v>
      </c>
      <c r="H79" s="607">
        <f>G79</f>
        <v>6.483905967450271</v>
      </c>
      <c r="I79" s="544">
        <v>6</v>
      </c>
      <c r="J79" s="374">
        <f>I79</f>
        <v>6</v>
      </c>
    </row>
    <row r="80" spans="1:10" x14ac:dyDescent="0.35">
      <c r="A80" s="523" t="s">
        <v>998</v>
      </c>
      <c r="B80" s="524" t="str">
        <f>'D. Membentuk SKS &amp; MK'!L42</f>
        <v>KU.5</v>
      </c>
      <c r="C80" s="523" t="str">
        <f>'D. Membentuk SKS &amp; MK'!B42</f>
        <v>SKRIPSI</v>
      </c>
      <c r="D80" s="566">
        <f>'D. Membentuk SKS &amp; MK'!I42</f>
        <v>1.8010849909584088</v>
      </c>
      <c r="E80" s="549"/>
      <c r="F80" s="594"/>
      <c r="G80" s="557"/>
      <c r="H80" s="194"/>
      <c r="I80" s="194"/>
      <c r="J80" s="374"/>
    </row>
    <row r="81" spans="1:10" x14ac:dyDescent="0.35">
      <c r="A81" s="525" t="s">
        <v>999</v>
      </c>
      <c r="B81" s="526" t="str">
        <f>'D. Membentuk SKS &amp; MK'!L54</f>
        <v>KK.1</v>
      </c>
      <c r="C81" s="525" t="str">
        <f>'D. Membentuk SKS &amp; MK'!B54</f>
        <v>SKRIPSI</v>
      </c>
      <c r="D81" s="565">
        <f>'D. Membentuk SKS &amp; MK'!I54</f>
        <v>1.8010849909584088</v>
      </c>
      <c r="E81" s="549"/>
      <c r="F81" s="594"/>
      <c r="G81" s="557"/>
      <c r="H81" s="194"/>
      <c r="I81" s="194"/>
      <c r="J81" s="374"/>
    </row>
    <row r="82" spans="1:10" x14ac:dyDescent="0.35">
      <c r="A82" s="525" t="s">
        <v>999</v>
      </c>
      <c r="B82" s="526" t="str">
        <f>'D. Membentuk SKS &amp; MK'!L58</f>
        <v>KK.5</v>
      </c>
      <c r="C82" s="525" t="str">
        <f>'D. Membentuk SKS &amp; MK'!B58</f>
        <v>SKRIPSI</v>
      </c>
      <c r="D82" s="565">
        <f>'D. Membentuk SKS &amp; MK'!I58</f>
        <v>1.4408679927667269</v>
      </c>
      <c r="E82" s="549"/>
      <c r="F82" s="594"/>
      <c r="G82" s="557"/>
      <c r="H82" s="194"/>
      <c r="I82" s="194"/>
      <c r="J82" s="374"/>
    </row>
    <row r="83" spans="1:10" x14ac:dyDescent="0.35">
      <c r="A83" s="523" t="s">
        <v>998</v>
      </c>
      <c r="B83" s="524" t="str">
        <f>'D. Membentuk SKS &amp; MK'!L45</f>
        <v>KU.8</v>
      </c>
      <c r="C83" s="523" t="str">
        <f>'D. Membentuk SKS &amp; MK'!B45</f>
        <v>Taqwim al Ta'lim al Lughawi</v>
      </c>
      <c r="D83" s="566">
        <f>'D. Membentuk SKS &amp; MK'!I45</f>
        <v>1.8010849909584088</v>
      </c>
      <c r="E83" s="552">
        <f>D83</f>
        <v>1.8010849909584088</v>
      </c>
      <c r="F83" s="599" t="s">
        <v>827</v>
      </c>
      <c r="G83" s="559">
        <f>E83</f>
        <v>1.8010849909584088</v>
      </c>
      <c r="H83" s="607">
        <f>G83</f>
        <v>1.8010849909584088</v>
      </c>
      <c r="I83" s="548">
        <v>2</v>
      </c>
      <c r="J83" s="374">
        <f>I83</f>
        <v>2</v>
      </c>
    </row>
    <row r="84" spans="1:10" x14ac:dyDescent="0.35">
      <c r="A84" s="523" t="s">
        <v>998</v>
      </c>
      <c r="B84" s="524" t="str">
        <f>'D. Membentuk SKS &amp; MK'!L46</f>
        <v>KU.9</v>
      </c>
      <c r="C84" s="523" t="str">
        <f>'D. Membentuk SKS &amp; MK'!B46</f>
        <v>Al Hasub al Arabi</v>
      </c>
      <c r="D84" s="566">
        <f>'D. Membentuk SKS &amp; MK'!I46</f>
        <v>0.72043399638336347</v>
      </c>
      <c r="E84" s="552">
        <f>SUM(D84:D86)</f>
        <v>2.1613019891500906</v>
      </c>
      <c r="F84" s="596" t="s">
        <v>821</v>
      </c>
      <c r="G84" s="558">
        <f>E84</f>
        <v>2.1613019891500906</v>
      </c>
      <c r="H84" s="607">
        <f>G84</f>
        <v>2.1613019891500906</v>
      </c>
      <c r="I84" s="546">
        <v>2</v>
      </c>
      <c r="J84" s="374">
        <f>I84</f>
        <v>2</v>
      </c>
    </row>
    <row r="85" spans="1:10" x14ac:dyDescent="0.35">
      <c r="A85" s="523" t="s">
        <v>998</v>
      </c>
      <c r="B85" s="524" t="str">
        <f>'D. Membentuk SKS &amp; MK'!L47</f>
        <v>KU.10</v>
      </c>
      <c r="C85" s="523" t="str">
        <f>'D. Membentuk SKS &amp; MK'!B47</f>
        <v>Al Hasub al Arabi</v>
      </c>
      <c r="D85" s="566">
        <f>'D. Membentuk SKS &amp; MK'!I47</f>
        <v>0.72043399638336347</v>
      </c>
      <c r="E85" s="549"/>
      <c r="F85" s="594"/>
      <c r="G85" s="557"/>
      <c r="H85" s="194"/>
      <c r="I85" s="194"/>
      <c r="J85" s="374"/>
    </row>
    <row r="86" spans="1:10" x14ac:dyDescent="0.35">
      <c r="A86" s="525" t="s">
        <v>999</v>
      </c>
      <c r="B86" s="526" t="str">
        <f>'D. Membentuk SKS &amp; MK'!L60</f>
        <v>KK.7</v>
      </c>
      <c r="C86" s="525" t="str">
        <f>'D. Membentuk SKS &amp; MK'!B60</f>
        <v>Al Hasub al Arabi</v>
      </c>
      <c r="D86" s="565">
        <f>'D. Membentuk SKS &amp; MK'!I60</f>
        <v>0.72043399638336347</v>
      </c>
      <c r="E86" s="549"/>
      <c r="F86" s="594"/>
      <c r="G86" s="557"/>
      <c r="H86" s="194"/>
      <c r="I86" s="194"/>
      <c r="J86" s="374"/>
    </row>
    <row r="87" spans="1:10" x14ac:dyDescent="0.35">
      <c r="D87" s="550"/>
      <c r="E87" s="549"/>
      <c r="F87" s="594"/>
      <c r="G87" s="557"/>
      <c r="H87" s="194"/>
      <c r="I87" s="194"/>
      <c r="J87" s="374"/>
    </row>
    <row r="88" spans="1:10" ht="16.5" customHeight="1" x14ac:dyDescent="0.35">
      <c r="A88" s="525" t="s">
        <v>999</v>
      </c>
      <c r="B88" s="526" t="str">
        <f>'D. Membentuk SKS &amp; MK'!L55</f>
        <v>KK.2</v>
      </c>
      <c r="C88" s="717" t="str">
        <f>'D. Membentuk SKS &amp; MK'!B55</f>
        <v xml:space="preserve">Nadhariyah al Tarjamah, Tarjamah al Tatbiqiyah, Tarjamah Arab-Indonesia, Tarjamah Indonesia-Arab, </v>
      </c>
      <c r="D88" s="565">
        <f>'D. Membentuk SKS &amp; MK'!I55</f>
        <v>7.9247739602169984</v>
      </c>
      <c r="E88" s="552">
        <f>D88</f>
        <v>7.9247739602169984</v>
      </c>
      <c r="F88" s="599" t="s">
        <v>822</v>
      </c>
      <c r="G88" s="559">
        <f>E88/4</f>
        <v>1.9811934900542496</v>
      </c>
      <c r="H88" s="194"/>
      <c r="I88" s="548">
        <v>2</v>
      </c>
      <c r="J88" s="374"/>
    </row>
    <row r="89" spans="1:10" x14ac:dyDescent="0.35">
      <c r="A89" s="525"/>
      <c r="B89" s="526"/>
      <c r="C89" s="718"/>
      <c r="D89" s="565"/>
      <c r="E89" s="549"/>
      <c r="F89" s="601" t="s">
        <v>823</v>
      </c>
      <c r="G89" s="560">
        <f>G88</f>
        <v>1.9811934900542496</v>
      </c>
      <c r="H89" s="194"/>
      <c r="I89" s="548">
        <v>2</v>
      </c>
      <c r="J89" s="374"/>
    </row>
    <row r="90" spans="1:10" x14ac:dyDescent="0.35">
      <c r="A90" s="525"/>
      <c r="B90" s="526"/>
      <c r="C90" s="719"/>
      <c r="D90" s="565"/>
      <c r="E90" s="549"/>
      <c r="F90" s="602" t="s">
        <v>834</v>
      </c>
      <c r="G90" s="561">
        <f>G89</f>
        <v>1.9811934900542496</v>
      </c>
      <c r="H90" s="194"/>
      <c r="I90" s="548">
        <v>2</v>
      </c>
      <c r="J90" s="374"/>
    </row>
    <row r="91" spans="1:10" x14ac:dyDescent="0.35">
      <c r="A91" s="525"/>
      <c r="B91" s="526"/>
      <c r="C91" s="525"/>
      <c r="D91" s="565"/>
      <c r="E91" s="549"/>
      <c r="F91" s="602" t="s">
        <v>835</v>
      </c>
      <c r="G91" s="561">
        <f>G90</f>
        <v>1.9811934900542496</v>
      </c>
      <c r="H91" s="607">
        <f>SUM(G88:G91)</f>
        <v>7.9247739602169984</v>
      </c>
      <c r="I91" s="548">
        <v>2</v>
      </c>
      <c r="J91" s="194">
        <f>SUM(I88:I91)</f>
        <v>8</v>
      </c>
    </row>
    <row r="92" spans="1:10" ht="17.5" customHeight="1" x14ac:dyDescent="0.35">
      <c r="A92" s="525" t="s">
        <v>999</v>
      </c>
      <c r="B92" s="526" t="str">
        <f>'D. Membentuk SKS &amp; MK'!L56</f>
        <v>KK.3</v>
      </c>
      <c r="C92" s="717" t="str">
        <f>'D. Membentuk SKS &amp; MK'!B56</f>
        <v>Guide and Tourism, 'Arabiyyah li as-Sihafah, Al 'Arabiyah li al Hajj, Al 'Arabiyah li al Siyahah, Manhaj at-Ta'lim al Lughawi, Tashmim al Ta'lim al Lughawi, Thuruq al Ta'lim al Lughawi, Wasail at-Ta'lim al Lughawi, Taqwim al Ta'lim al Lughawi</v>
      </c>
      <c r="D92" s="565">
        <f>'D. Membentuk SKS &amp; MK'!I56</f>
        <v>16.209764918625677</v>
      </c>
      <c r="E92" s="552">
        <f>D92</f>
        <v>16.209764918625677</v>
      </c>
      <c r="F92" s="602" t="s">
        <v>838</v>
      </c>
      <c r="G92" s="561">
        <f>E92/8</f>
        <v>2.0262206148282096</v>
      </c>
      <c r="H92" s="194"/>
      <c r="I92" s="548">
        <v>2</v>
      </c>
      <c r="J92" s="374"/>
    </row>
    <row r="93" spans="1:10" x14ac:dyDescent="0.35">
      <c r="A93" s="525"/>
      <c r="B93" s="526"/>
      <c r="C93" s="718"/>
      <c r="D93" s="565"/>
      <c r="E93" s="549"/>
      <c r="F93" s="603" t="s">
        <v>839</v>
      </c>
      <c r="G93" s="562">
        <f t="shared" ref="G93:G99" si="1">G92</f>
        <v>2.0262206148282096</v>
      </c>
      <c r="H93" s="194"/>
      <c r="I93" s="548">
        <v>2</v>
      </c>
      <c r="J93" s="374"/>
    </row>
    <row r="94" spans="1:10" x14ac:dyDescent="0.35">
      <c r="A94" s="525"/>
      <c r="B94" s="526"/>
      <c r="C94" s="718"/>
      <c r="D94" s="565"/>
      <c r="E94" s="549"/>
      <c r="F94" s="599" t="s">
        <v>830</v>
      </c>
      <c r="G94" s="559">
        <f t="shared" si="1"/>
        <v>2.0262206148282096</v>
      </c>
      <c r="H94" s="194"/>
      <c r="I94" s="548">
        <v>2</v>
      </c>
      <c r="J94" s="374"/>
    </row>
    <row r="95" spans="1:10" x14ac:dyDescent="0.35">
      <c r="A95" s="525"/>
      <c r="B95" s="526"/>
      <c r="C95" s="718"/>
      <c r="D95" s="565"/>
      <c r="E95" s="549"/>
      <c r="F95" s="599" t="s">
        <v>829</v>
      </c>
      <c r="G95" s="559">
        <f t="shared" si="1"/>
        <v>2.0262206148282096</v>
      </c>
      <c r="H95" s="194"/>
      <c r="I95" s="548">
        <v>2</v>
      </c>
      <c r="J95" s="374"/>
    </row>
    <row r="96" spans="1:10" x14ac:dyDescent="0.35">
      <c r="A96" s="525"/>
      <c r="B96" s="526"/>
      <c r="C96" s="719"/>
      <c r="D96" s="565"/>
      <c r="E96" s="549"/>
      <c r="F96" s="600" t="s">
        <v>836</v>
      </c>
      <c r="G96" s="560">
        <f t="shared" si="1"/>
        <v>2.0262206148282096</v>
      </c>
      <c r="H96" s="194"/>
      <c r="I96" s="548">
        <v>2</v>
      </c>
      <c r="J96" s="374"/>
    </row>
    <row r="97" spans="1:10" x14ac:dyDescent="0.35">
      <c r="A97" s="525"/>
      <c r="B97" s="526"/>
      <c r="C97" s="525"/>
      <c r="D97" s="565"/>
      <c r="E97" s="549"/>
      <c r="F97" s="601" t="s">
        <v>825</v>
      </c>
      <c r="G97" s="560">
        <f t="shared" si="1"/>
        <v>2.0262206148282096</v>
      </c>
      <c r="H97" s="194"/>
      <c r="I97" s="548">
        <v>2</v>
      </c>
      <c r="J97" s="374"/>
    </row>
    <row r="98" spans="1:10" x14ac:dyDescent="0.35">
      <c r="A98" s="525"/>
      <c r="B98" s="526"/>
      <c r="C98" s="525"/>
      <c r="D98" s="565"/>
      <c r="E98" s="549"/>
      <c r="F98" s="601" t="s">
        <v>826</v>
      </c>
      <c r="G98" s="560">
        <f t="shared" si="1"/>
        <v>2.0262206148282096</v>
      </c>
      <c r="H98" s="194"/>
      <c r="I98" s="548">
        <v>2</v>
      </c>
      <c r="J98" s="374"/>
    </row>
    <row r="99" spans="1:10" x14ac:dyDescent="0.35">
      <c r="A99" s="525"/>
      <c r="B99" s="526"/>
      <c r="C99" s="525"/>
      <c r="D99" s="565"/>
      <c r="E99" s="549"/>
      <c r="F99" s="600" t="s">
        <v>837</v>
      </c>
      <c r="G99" s="560">
        <f t="shared" si="1"/>
        <v>2.0262206148282096</v>
      </c>
      <c r="H99" s="607">
        <f>SUM(G92:G99)</f>
        <v>16.209764918625677</v>
      </c>
      <c r="I99" s="548">
        <v>2</v>
      </c>
      <c r="J99" s="194">
        <f>SUM(I92:I99)</f>
        <v>16</v>
      </c>
    </row>
    <row r="100" spans="1:10" x14ac:dyDescent="0.35">
      <c r="G100" s="609">
        <f>SUM(G23:G99)</f>
        <v>166.00000000000006</v>
      </c>
      <c r="H100" s="609">
        <f>SUM(H24:H99)</f>
        <v>166.00000000000003</v>
      </c>
      <c r="I100" s="610">
        <f>SUM(I23:I99)</f>
        <v>166</v>
      </c>
      <c r="J100" s="609">
        <f>SUM(J24:J99)</f>
        <v>166</v>
      </c>
    </row>
    <row r="107" spans="1:10" x14ac:dyDescent="0.35">
      <c r="A107" s="192"/>
      <c r="B107" s="331"/>
    </row>
    <row r="108" spans="1:10" x14ac:dyDescent="0.35">
      <c r="A108" s="192"/>
      <c r="B108" s="331"/>
    </row>
    <row r="109" spans="1:10" x14ac:dyDescent="0.35">
      <c r="A109" s="192"/>
      <c r="B109" s="331"/>
    </row>
    <row r="110" spans="1:10" x14ac:dyDescent="0.35">
      <c r="A110" s="192"/>
      <c r="B110" s="331"/>
    </row>
    <row r="111" spans="1:10" x14ac:dyDescent="0.35">
      <c r="A111" s="192"/>
      <c r="B111" s="331"/>
    </row>
    <row r="112" spans="1:10" x14ac:dyDescent="0.35">
      <c r="A112" s="192"/>
      <c r="B112" s="331"/>
    </row>
    <row r="113" spans="1:2" x14ac:dyDescent="0.35">
      <c r="A113" s="192"/>
      <c r="B113" s="331"/>
    </row>
    <row r="114" spans="1:2" x14ac:dyDescent="0.35">
      <c r="A114" s="192"/>
      <c r="B114" s="331"/>
    </row>
    <row r="115" spans="1:2" x14ac:dyDescent="0.35">
      <c r="A115" s="192"/>
      <c r="B115" s="331"/>
    </row>
    <row r="116" spans="1:2" x14ac:dyDescent="0.35">
      <c r="A116" s="192"/>
      <c r="B116" s="331"/>
    </row>
    <row r="117" spans="1:2" x14ac:dyDescent="0.35">
      <c r="A117" s="192"/>
      <c r="B117" s="331"/>
    </row>
    <row r="118" spans="1:2" x14ac:dyDescent="0.35">
      <c r="A118" s="192"/>
      <c r="B118" s="331"/>
    </row>
    <row r="119" spans="1:2" x14ac:dyDescent="0.35">
      <c r="A119" s="192"/>
      <c r="B119" s="331"/>
    </row>
    <row r="120" spans="1:2" x14ac:dyDescent="0.35">
      <c r="A120" s="192"/>
      <c r="B120" s="331"/>
    </row>
    <row r="121" spans="1:2" x14ac:dyDescent="0.35">
      <c r="A121" s="192"/>
      <c r="B121" s="331"/>
    </row>
    <row r="122" spans="1:2" x14ac:dyDescent="0.35">
      <c r="A122" s="192"/>
      <c r="B122" s="331"/>
    </row>
    <row r="123" spans="1:2" x14ac:dyDescent="0.35">
      <c r="A123" s="192"/>
      <c r="B123" s="331"/>
    </row>
    <row r="124" spans="1:2" x14ac:dyDescent="0.35">
      <c r="A124" s="192"/>
      <c r="B124" s="331"/>
    </row>
    <row r="125" spans="1:2" x14ac:dyDescent="0.35">
      <c r="A125" s="192"/>
      <c r="B125" s="331"/>
    </row>
    <row r="126" spans="1:2" x14ac:dyDescent="0.35">
      <c r="A126" s="192"/>
      <c r="B126" s="331"/>
    </row>
    <row r="127" spans="1:2" x14ac:dyDescent="0.35">
      <c r="A127" s="192"/>
      <c r="B127" s="331"/>
    </row>
    <row r="128" spans="1:2" x14ac:dyDescent="0.35">
      <c r="A128" s="192"/>
      <c r="B128" s="331"/>
    </row>
    <row r="129" spans="1:2" x14ac:dyDescent="0.35">
      <c r="A129" s="192"/>
      <c r="B129" s="331"/>
    </row>
    <row r="130" spans="1:2" x14ac:dyDescent="0.35">
      <c r="A130" s="192"/>
      <c r="B130" s="331"/>
    </row>
    <row r="131" spans="1:2" x14ac:dyDescent="0.35">
      <c r="A131" s="192"/>
      <c r="B131" s="331"/>
    </row>
    <row r="132" spans="1:2" x14ac:dyDescent="0.35">
      <c r="A132" s="192"/>
      <c r="B132" s="331"/>
    </row>
    <row r="133" spans="1:2" x14ac:dyDescent="0.35">
      <c r="A133" s="192"/>
      <c r="B133" s="331"/>
    </row>
    <row r="134" spans="1:2" x14ac:dyDescent="0.35">
      <c r="A134" s="192"/>
      <c r="B134" s="331"/>
    </row>
    <row r="135" spans="1:2" x14ac:dyDescent="0.35">
      <c r="A135" s="192"/>
      <c r="B135" s="331"/>
    </row>
    <row r="136" spans="1:2" x14ac:dyDescent="0.35">
      <c r="A136" s="192"/>
      <c r="B136" s="331"/>
    </row>
    <row r="137" spans="1:2" x14ac:dyDescent="0.35">
      <c r="A137" s="192"/>
      <c r="B137" s="331"/>
    </row>
    <row r="138" spans="1:2" x14ac:dyDescent="0.35">
      <c r="A138" s="192"/>
      <c r="B138" s="331"/>
    </row>
    <row r="139" spans="1:2" x14ac:dyDescent="0.35">
      <c r="A139" s="192"/>
      <c r="B139" s="331"/>
    </row>
    <row r="140" spans="1:2" x14ac:dyDescent="0.35">
      <c r="A140" s="192"/>
      <c r="B140" s="331"/>
    </row>
    <row r="141" spans="1:2" x14ac:dyDescent="0.35">
      <c r="A141" s="192"/>
      <c r="B141" s="331"/>
    </row>
    <row r="142" spans="1:2" x14ac:dyDescent="0.35">
      <c r="A142" s="192"/>
      <c r="B142" s="331"/>
    </row>
    <row r="143" spans="1:2" x14ac:dyDescent="0.35">
      <c r="A143" s="192"/>
      <c r="B143" s="331"/>
    </row>
    <row r="144" spans="1:2" x14ac:dyDescent="0.35">
      <c r="A144" s="192"/>
      <c r="B144" s="331"/>
    </row>
    <row r="145" spans="1:2" x14ac:dyDescent="0.35">
      <c r="A145" s="192"/>
      <c r="B145" s="331"/>
    </row>
    <row r="146" spans="1:2" x14ac:dyDescent="0.35">
      <c r="A146" s="192"/>
      <c r="B146" s="331"/>
    </row>
    <row r="147" spans="1:2" x14ac:dyDescent="0.35">
      <c r="A147" s="192"/>
      <c r="B147" s="331"/>
    </row>
    <row r="148" spans="1:2" x14ac:dyDescent="0.35">
      <c r="A148" s="192"/>
      <c r="B148" s="331"/>
    </row>
    <row r="149" spans="1:2" x14ac:dyDescent="0.35">
      <c r="A149" s="192"/>
      <c r="B149" s="331"/>
    </row>
    <row r="150" spans="1:2" x14ac:dyDescent="0.35">
      <c r="A150" s="192"/>
      <c r="B150" s="331"/>
    </row>
    <row r="151" spans="1:2" x14ac:dyDescent="0.35">
      <c r="A151" s="192"/>
      <c r="B151" s="331"/>
    </row>
    <row r="152" spans="1:2" x14ac:dyDescent="0.35">
      <c r="A152" s="192"/>
      <c r="B152" s="331"/>
    </row>
    <row r="153" spans="1:2" x14ac:dyDescent="0.35">
      <c r="A153" s="192"/>
      <c r="B153" s="331"/>
    </row>
    <row r="154" spans="1:2" x14ac:dyDescent="0.35">
      <c r="A154" s="192"/>
      <c r="B154" s="331"/>
    </row>
    <row r="155" spans="1:2" x14ac:dyDescent="0.35">
      <c r="A155" s="192"/>
      <c r="B155" s="331"/>
    </row>
    <row r="156" spans="1:2" x14ac:dyDescent="0.35">
      <c r="A156" s="192"/>
      <c r="B156" s="331"/>
    </row>
    <row r="157" spans="1:2" x14ac:dyDescent="0.35">
      <c r="A157" s="192"/>
      <c r="B157" s="331"/>
    </row>
    <row r="158" spans="1:2" x14ac:dyDescent="0.35">
      <c r="A158" s="192"/>
      <c r="B158" s="331"/>
    </row>
    <row r="159" spans="1:2" x14ac:dyDescent="0.35">
      <c r="A159" s="192"/>
      <c r="B159" s="331"/>
    </row>
    <row r="160" spans="1:2" x14ac:dyDescent="0.35">
      <c r="A160" s="192"/>
      <c r="B160" s="331"/>
    </row>
    <row r="161" spans="1:2" x14ac:dyDescent="0.35">
      <c r="A161" s="192"/>
      <c r="B161" s="331"/>
    </row>
    <row r="162" spans="1:2" x14ac:dyDescent="0.35">
      <c r="A162" s="192"/>
      <c r="B162" s="331"/>
    </row>
    <row r="163" spans="1:2" x14ac:dyDescent="0.35">
      <c r="A163" s="192"/>
      <c r="B163" s="331"/>
    </row>
    <row r="164" spans="1:2" x14ac:dyDescent="0.35">
      <c r="A164" s="192"/>
      <c r="B164" s="331"/>
    </row>
    <row r="165" spans="1:2" x14ac:dyDescent="0.35">
      <c r="A165" s="192"/>
      <c r="B165" s="331"/>
    </row>
    <row r="166" spans="1:2" x14ac:dyDescent="0.35">
      <c r="A166" s="192"/>
      <c r="B166" s="331"/>
    </row>
    <row r="167" spans="1:2" x14ac:dyDescent="0.35">
      <c r="A167" s="192"/>
      <c r="B167" s="331"/>
    </row>
    <row r="168" spans="1:2" x14ac:dyDescent="0.35">
      <c r="A168" s="192"/>
      <c r="B168" s="331"/>
    </row>
    <row r="169" spans="1:2" x14ac:dyDescent="0.35">
      <c r="A169" s="192"/>
      <c r="B169" s="331"/>
    </row>
    <row r="170" spans="1:2" x14ac:dyDescent="0.35">
      <c r="A170" s="192"/>
      <c r="B170" s="331"/>
    </row>
    <row r="171" spans="1:2" x14ac:dyDescent="0.35">
      <c r="A171" s="192"/>
      <c r="B171" s="331"/>
    </row>
    <row r="172" spans="1:2" x14ac:dyDescent="0.35">
      <c r="A172" s="192"/>
      <c r="B172" s="331"/>
    </row>
    <row r="173" spans="1:2" x14ac:dyDescent="0.35">
      <c r="A173" s="192"/>
      <c r="B173" s="331"/>
    </row>
    <row r="174" spans="1:2" x14ac:dyDescent="0.35">
      <c r="A174" s="192"/>
      <c r="B174" s="331"/>
    </row>
    <row r="175" spans="1:2" x14ac:dyDescent="0.35">
      <c r="A175" s="192"/>
      <c r="B175" s="331"/>
    </row>
    <row r="176" spans="1:2" x14ac:dyDescent="0.35">
      <c r="A176" s="192"/>
      <c r="B176" s="331"/>
    </row>
    <row r="177" spans="1:2" x14ac:dyDescent="0.35">
      <c r="A177" s="192"/>
      <c r="B177" s="331"/>
    </row>
    <row r="178" spans="1:2" x14ac:dyDescent="0.35">
      <c r="A178" s="192"/>
      <c r="B178" s="331"/>
    </row>
    <row r="179" spans="1:2" x14ac:dyDescent="0.35">
      <c r="A179" s="192"/>
      <c r="B179" s="331"/>
    </row>
    <row r="180" spans="1:2" x14ac:dyDescent="0.35">
      <c r="A180" s="192"/>
      <c r="B180" s="331"/>
    </row>
    <row r="181" spans="1:2" x14ac:dyDescent="0.35">
      <c r="A181" s="192"/>
      <c r="B181" s="331"/>
    </row>
    <row r="182" spans="1:2" x14ac:dyDescent="0.35">
      <c r="A182" s="192"/>
      <c r="B182" s="331"/>
    </row>
    <row r="183" spans="1:2" x14ac:dyDescent="0.35">
      <c r="A183" s="192"/>
      <c r="B183" s="331"/>
    </row>
    <row r="184" spans="1:2" x14ac:dyDescent="0.35">
      <c r="A184" s="192"/>
      <c r="B184" s="331"/>
    </row>
    <row r="185" spans="1:2" x14ac:dyDescent="0.35">
      <c r="A185" s="192"/>
      <c r="B185" s="331"/>
    </row>
    <row r="186" spans="1:2" x14ac:dyDescent="0.35">
      <c r="A186" s="192"/>
      <c r="B186" s="331"/>
    </row>
    <row r="187" spans="1:2" x14ac:dyDescent="0.35">
      <c r="A187" s="192"/>
      <c r="B187" s="331"/>
    </row>
    <row r="188" spans="1:2" x14ac:dyDescent="0.35">
      <c r="A188" s="192"/>
      <c r="B188" s="331"/>
    </row>
    <row r="189" spans="1:2" x14ac:dyDescent="0.35">
      <c r="A189" s="192"/>
      <c r="B189" s="331"/>
    </row>
    <row r="190" spans="1:2" x14ac:dyDescent="0.35">
      <c r="A190" s="192"/>
      <c r="B190" s="331"/>
    </row>
    <row r="191" spans="1:2" x14ac:dyDescent="0.35">
      <c r="A191" s="192"/>
      <c r="B191" s="331"/>
    </row>
    <row r="192" spans="1:2" x14ac:dyDescent="0.35">
      <c r="A192" s="192"/>
      <c r="B192" s="331"/>
    </row>
    <row r="193" spans="1:2" x14ac:dyDescent="0.35">
      <c r="A193" s="192"/>
      <c r="B193" s="331"/>
    </row>
    <row r="194" spans="1:2" x14ac:dyDescent="0.35">
      <c r="A194" s="192"/>
      <c r="B194" s="331"/>
    </row>
    <row r="195" spans="1:2" x14ac:dyDescent="0.35">
      <c r="A195" s="192"/>
      <c r="B195" s="331"/>
    </row>
    <row r="196" spans="1:2" x14ac:dyDescent="0.35">
      <c r="A196" s="192"/>
      <c r="B196" s="331"/>
    </row>
    <row r="197" spans="1:2" x14ac:dyDescent="0.35">
      <c r="A197" s="192"/>
      <c r="B197" s="331"/>
    </row>
    <row r="198" spans="1:2" x14ac:dyDescent="0.35">
      <c r="A198" s="192"/>
      <c r="B198" s="331"/>
    </row>
    <row r="199" spans="1:2" x14ac:dyDescent="0.35">
      <c r="A199" s="192"/>
      <c r="B199" s="331"/>
    </row>
    <row r="200" spans="1:2" x14ac:dyDescent="0.35">
      <c r="A200" s="192"/>
      <c r="B200" s="331"/>
    </row>
    <row r="201" spans="1:2" x14ac:dyDescent="0.35">
      <c r="A201" s="192"/>
      <c r="B201" s="331"/>
    </row>
    <row r="202" spans="1:2" x14ac:dyDescent="0.35">
      <c r="A202" s="192"/>
      <c r="B202" s="331"/>
    </row>
    <row r="203" spans="1:2" x14ac:dyDescent="0.35">
      <c r="A203" s="192"/>
      <c r="B203" s="331"/>
    </row>
    <row r="204" spans="1:2" x14ac:dyDescent="0.35">
      <c r="A204" s="192"/>
      <c r="B204" s="331"/>
    </row>
    <row r="205" spans="1:2" x14ac:dyDescent="0.35">
      <c r="A205" s="192"/>
      <c r="B205" s="331"/>
    </row>
    <row r="206" spans="1:2" x14ac:dyDescent="0.35">
      <c r="A206" s="192"/>
      <c r="B206" s="331"/>
    </row>
    <row r="207" spans="1:2" x14ac:dyDescent="0.35">
      <c r="A207" s="192"/>
      <c r="B207" s="331"/>
    </row>
    <row r="208" spans="1:2" x14ac:dyDescent="0.35">
      <c r="A208" s="192"/>
      <c r="B208" s="331"/>
    </row>
    <row r="209" spans="1:2" x14ac:dyDescent="0.35">
      <c r="A209" s="192"/>
      <c r="B209" s="331"/>
    </row>
    <row r="210" spans="1:2" x14ac:dyDescent="0.35">
      <c r="A210" s="192"/>
      <c r="B210" s="331"/>
    </row>
    <row r="211" spans="1:2" x14ac:dyDescent="0.35">
      <c r="A211" s="192"/>
      <c r="B211" s="331"/>
    </row>
    <row r="212" spans="1:2" x14ac:dyDescent="0.35">
      <c r="A212" s="192"/>
      <c r="B212" s="331"/>
    </row>
    <row r="213" spans="1:2" x14ac:dyDescent="0.35">
      <c r="A213" s="192"/>
      <c r="B213" s="331"/>
    </row>
    <row r="214" spans="1:2" x14ac:dyDescent="0.35">
      <c r="A214" s="192"/>
      <c r="B214" s="331"/>
    </row>
    <row r="215" spans="1:2" x14ac:dyDescent="0.35">
      <c r="A215" s="192"/>
      <c r="B215" s="331"/>
    </row>
    <row r="216" spans="1:2" x14ac:dyDescent="0.35">
      <c r="A216" s="192"/>
      <c r="B216" s="331"/>
    </row>
    <row r="217" spans="1:2" x14ac:dyDescent="0.35">
      <c r="A217" s="192"/>
      <c r="B217" s="331"/>
    </row>
    <row r="218" spans="1:2" x14ac:dyDescent="0.35">
      <c r="A218" s="192"/>
      <c r="B218" s="331"/>
    </row>
    <row r="219" spans="1:2" x14ac:dyDescent="0.35">
      <c r="A219" s="192"/>
      <c r="B219" s="331"/>
    </row>
    <row r="220" spans="1:2" x14ac:dyDescent="0.35">
      <c r="A220" s="192"/>
      <c r="B220" s="331"/>
    </row>
    <row r="221" spans="1:2" x14ac:dyDescent="0.35">
      <c r="A221" s="192"/>
      <c r="B221" s="331"/>
    </row>
    <row r="222" spans="1:2" x14ac:dyDescent="0.35">
      <c r="A222" s="192"/>
      <c r="B222" s="331"/>
    </row>
    <row r="223" spans="1:2" x14ac:dyDescent="0.35">
      <c r="A223" s="192"/>
      <c r="B223" s="331"/>
    </row>
    <row r="224" spans="1:2" x14ac:dyDescent="0.35">
      <c r="A224" s="192"/>
      <c r="B224" s="331"/>
    </row>
    <row r="225" spans="1:2" x14ac:dyDescent="0.35">
      <c r="A225" s="192"/>
      <c r="B225" s="331"/>
    </row>
    <row r="226" spans="1:2" x14ac:dyDescent="0.35">
      <c r="A226" s="192"/>
      <c r="B226" s="331"/>
    </row>
    <row r="227" spans="1:2" x14ac:dyDescent="0.35">
      <c r="A227" s="192"/>
      <c r="B227" s="331"/>
    </row>
    <row r="228" spans="1:2" x14ac:dyDescent="0.35">
      <c r="A228" s="192"/>
      <c r="B228" s="331"/>
    </row>
    <row r="229" spans="1:2" x14ac:dyDescent="0.35">
      <c r="A229" s="192"/>
      <c r="B229" s="331"/>
    </row>
    <row r="230" spans="1:2" x14ac:dyDescent="0.35">
      <c r="A230" s="192"/>
      <c r="B230" s="331"/>
    </row>
    <row r="231" spans="1:2" x14ac:dyDescent="0.35">
      <c r="A231" s="192"/>
      <c r="B231" s="331"/>
    </row>
    <row r="232" spans="1:2" x14ac:dyDescent="0.35">
      <c r="A232" s="192"/>
      <c r="B232" s="331"/>
    </row>
    <row r="233" spans="1:2" x14ac:dyDescent="0.35">
      <c r="A233" s="192"/>
      <c r="B233" s="331"/>
    </row>
    <row r="234" spans="1:2" x14ac:dyDescent="0.35">
      <c r="A234" s="192"/>
      <c r="B234" s="331"/>
    </row>
    <row r="235" spans="1:2" x14ac:dyDescent="0.35">
      <c r="A235" s="192"/>
      <c r="B235" s="331"/>
    </row>
    <row r="236" spans="1:2" x14ac:dyDescent="0.35">
      <c r="A236" s="192"/>
      <c r="B236" s="331"/>
    </row>
    <row r="237" spans="1:2" x14ac:dyDescent="0.35">
      <c r="A237" s="192"/>
      <c r="B237" s="331"/>
    </row>
    <row r="238" spans="1:2" x14ac:dyDescent="0.35">
      <c r="A238" s="192"/>
      <c r="B238" s="331"/>
    </row>
    <row r="239" spans="1:2" x14ac:dyDescent="0.35">
      <c r="A239" s="192"/>
      <c r="B239" s="331"/>
    </row>
    <row r="240" spans="1:2" x14ac:dyDescent="0.35">
      <c r="A240" s="192"/>
      <c r="B240" s="331"/>
    </row>
    <row r="241" spans="1:2" x14ac:dyDescent="0.35">
      <c r="A241" s="192"/>
      <c r="B241" s="331"/>
    </row>
    <row r="242" spans="1:2" x14ac:dyDescent="0.35">
      <c r="A242" s="192"/>
      <c r="B242" s="331"/>
    </row>
    <row r="243" spans="1:2" x14ac:dyDescent="0.35">
      <c r="A243" s="192"/>
      <c r="B243" s="331"/>
    </row>
    <row r="244" spans="1:2" x14ac:dyDescent="0.35">
      <c r="A244" s="192"/>
      <c r="B244" s="331"/>
    </row>
    <row r="245" spans="1:2" x14ac:dyDescent="0.35">
      <c r="A245" s="192"/>
      <c r="B245" s="331"/>
    </row>
    <row r="246" spans="1:2" x14ac:dyDescent="0.35">
      <c r="A246" s="192"/>
      <c r="B246" s="331"/>
    </row>
    <row r="247" spans="1:2" x14ac:dyDescent="0.35">
      <c r="A247" s="192"/>
      <c r="B247" s="331"/>
    </row>
    <row r="248" spans="1:2" x14ac:dyDescent="0.35">
      <c r="A248" s="192"/>
      <c r="B248" s="331"/>
    </row>
    <row r="249" spans="1:2" x14ac:dyDescent="0.35">
      <c r="A249" s="192"/>
      <c r="B249" s="331"/>
    </row>
    <row r="250" spans="1:2" x14ac:dyDescent="0.35">
      <c r="A250" s="192"/>
      <c r="B250" s="331"/>
    </row>
    <row r="251" spans="1:2" x14ac:dyDescent="0.35">
      <c r="A251" s="192"/>
      <c r="B251" s="331"/>
    </row>
    <row r="252" spans="1:2" x14ac:dyDescent="0.35">
      <c r="A252" s="192"/>
      <c r="B252" s="331"/>
    </row>
    <row r="253" spans="1:2" x14ac:dyDescent="0.35">
      <c r="A253" s="192"/>
      <c r="B253" s="331"/>
    </row>
    <row r="254" spans="1:2" x14ac:dyDescent="0.35">
      <c r="A254" s="192"/>
      <c r="B254" s="331"/>
    </row>
    <row r="255" spans="1:2" x14ac:dyDescent="0.35">
      <c r="A255" s="192"/>
      <c r="B255" s="331"/>
    </row>
    <row r="256" spans="1:2" x14ac:dyDescent="0.35">
      <c r="A256" s="192"/>
      <c r="B256" s="331"/>
    </row>
    <row r="257" spans="1:2" x14ac:dyDescent="0.35">
      <c r="A257" s="192"/>
      <c r="B257" s="331"/>
    </row>
    <row r="258" spans="1:2" x14ac:dyDescent="0.35">
      <c r="A258" s="192"/>
      <c r="B258" s="331"/>
    </row>
    <row r="259" spans="1:2" x14ac:dyDescent="0.35">
      <c r="A259" s="192"/>
      <c r="B259" s="331"/>
    </row>
    <row r="260" spans="1:2" x14ac:dyDescent="0.35">
      <c r="A260" s="192"/>
      <c r="B260" s="331"/>
    </row>
    <row r="261" spans="1:2" x14ac:dyDescent="0.35">
      <c r="A261" s="192"/>
      <c r="B261" s="331"/>
    </row>
    <row r="262" spans="1:2" x14ac:dyDescent="0.35">
      <c r="A262" s="192"/>
      <c r="B262" s="331"/>
    </row>
    <row r="263" spans="1:2" x14ac:dyDescent="0.35">
      <c r="A263" s="192"/>
      <c r="B263" s="331"/>
    </row>
    <row r="264" spans="1:2" x14ac:dyDescent="0.35">
      <c r="A264" s="192"/>
      <c r="B264" s="331"/>
    </row>
    <row r="265" spans="1:2" x14ac:dyDescent="0.35">
      <c r="A265" s="192"/>
      <c r="B265" s="331"/>
    </row>
    <row r="266" spans="1:2" x14ac:dyDescent="0.35">
      <c r="A266" s="192"/>
      <c r="B266" s="331"/>
    </row>
    <row r="267" spans="1:2" x14ac:dyDescent="0.35">
      <c r="A267" s="192"/>
      <c r="B267" s="331"/>
    </row>
    <row r="268" spans="1:2" x14ac:dyDescent="0.35">
      <c r="A268" s="192"/>
      <c r="B268" s="331"/>
    </row>
    <row r="269" spans="1:2" x14ac:dyDescent="0.35">
      <c r="A269" s="192"/>
      <c r="B269" s="331"/>
    </row>
    <row r="270" spans="1:2" x14ac:dyDescent="0.35">
      <c r="A270" s="192"/>
      <c r="B270" s="331"/>
    </row>
    <row r="271" spans="1:2" x14ac:dyDescent="0.35">
      <c r="A271" s="192"/>
      <c r="B271" s="331"/>
    </row>
    <row r="272" spans="1:2" x14ac:dyDescent="0.35">
      <c r="A272" s="192"/>
      <c r="B272" s="331"/>
    </row>
    <row r="273" spans="1:2" x14ac:dyDescent="0.35">
      <c r="A273" s="192"/>
      <c r="B273" s="331"/>
    </row>
    <row r="274" spans="1:2" x14ac:dyDescent="0.35">
      <c r="A274" s="192"/>
      <c r="B274" s="331"/>
    </row>
    <row r="275" spans="1:2" x14ac:dyDescent="0.35">
      <c r="A275" s="192"/>
      <c r="B275" s="331"/>
    </row>
    <row r="276" spans="1:2" x14ac:dyDescent="0.35">
      <c r="A276" s="192"/>
      <c r="B276" s="331"/>
    </row>
    <row r="277" spans="1:2" x14ac:dyDescent="0.35">
      <c r="A277" s="192"/>
      <c r="B277" s="331"/>
    </row>
    <row r="278" spans="1:2" x14ac:dyDescent="0.35">
      <c r="A278" s="192"/>
      <c r="B278" s="331"/>
    </row>
    <row r="279" spans="1:2" x14ac:dyDescent="0.35">
      <c r="A279" s="192"/>
      <c r="B279" s="331"/>
    </row>
    <row r="280" spans="1:2" x14ac:dyDescent="0.35">
      <c r="A280" s="192"/>
      <c r="B280" s="331"/>
    </row>
    <row r="281" spans="1:2" x14ac:dyDescent="0.35">
      <c r="A281" s="192"/>
      <c r="B281" s="331"/>
    </row>
    <row r="282" spans="1:2" x14ac:dyDescent="0.35">
      <c r="A282" s="192"/>
      <c r="B282" s="331"/>
    </row>
    <row r="283" spans="1:2" x14ac:dyDescent="0.35">
      <c r="A283" s="192"/>
      <c r="B283" s="331"/>
    </row>
    <row r="284" spans="1:2" x14ac:dyDescent="0.35">
      <c r="A284" s="192"/>
      <c r="B284" s="331"/>
    </row>
    <row r="285" spans="1:2" x14ac:dyDescent="0.35">
      <c r="A285" s="192"/>
      <c r="B285" s="331"/>
    </row>
    <row r="286" spans="1:2" x14ac:dyDescent="0.35">
      <c r="A286" s="192"/>
      <c r="B286" s="331"/>
    </row>
    <row r="287" spans="1:2" x14ac:dyDescent="0.35">
      <c r="A287" s="192"/>
      <c r="B287" s="331"/>
    </row>
    <row r="288" spans="1:2" x14ac:dyDescent="0.35">
      <c r="A288" s="192"/>
      <c r="B288" s="331"/>
    </row>
    <row r="289" spans="1:4" x14ac:dyDescent="0.35">
      <c r="A289" s="192"/>
      <c r="B289" s="331"/>
    </row>
    <row r="290" spans="1:4" x14ac:dyDescent="0.35">
      <c r="A290" s="192"/>
      <c r="B290" s="331"/>
    </row>
    <row r="291" spans="1:4" x14ac:dyDescent="0.35">
      <c r="A291" s="192"/>
      <c r="B291" s="331"/>
    </row>
    <row r="292" spans="1:4" x14ac:dyDescent="0.35">
      <c r="A292" s="192"/>
      <c r="B292" s="331"/>
    </row>
    <row r="293" spans="1:4" x14ac:dyDescent="0.35">
      <c r="A293" s="192"/>
      <c r="B293" s="331"/>
    </row>
    <row r="294" spans="1:4" x14ac:dyDescent="0.35">
      <c r="A294" s="192"/>
      <c r="B294" s="331"/>
    </row>
    <row r="295" spans="1:4" x14ac:dyDescent="0.35">
      <c r="A295" s="192">
        <f>'D. Membentuk SKS &amp; MK'!J253</f>
        <v>0</v>
      </c>
      <c r="B295" s="331">
        <f>'D. Membentuk SKS &amp; MK'!L253</f>
        <v>0</v>
      </c>
      <c r="C295" s="192">
        <f>'D. Membentuk SKS &amp; MK'!B253</f>
        <v>0</v>
      </c>
      <c r="D295" s="527">
        <f>'D. Membentuk SKS &amp; MK'!I253</f>
        <v>0</v>
      </c>
    </row>
  </sheetData>
  <mergeCells count="11">
    <mergeCell ref="C52:C55"/>
    <mergeCell ref="C88:C90"/>
    <mergeCell ref="C92:C96"/>
    <mergeCell ref="C59:C63"/>
    <mergeCell ref="C40:C41"/>
    <mergeCell ref="C44:C47"/>
    <mergeCell ref="C30:C32"/>
    <mergeCell ref="A1:H1"/>
    <mergeCell ref="I1:J2"/>
    <mergeCell ref="F2:H2"/>
    <mergeCell ref="C2:E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240"/>
  <sheetViews>
    <sheetView topLeftCell="A105" zoomScale="85" zoomScaleNormal="85" zoomScalePageLayoutView="60" workbookViewId="0">
      <selection activeCell="Z6" sqref="Z6"/>
    </sheetView>
  </sheetViews>
  <sheetFormatPr defaultColWidth="8.7265625" defaultRowHeight="14.5" x14ac:dyDescent="0.35"/>
  <cols>
    <col min="1" max="1" width="4.54296875" style="81" customWidth="1"/>
    <col min="2" max="2" width="11.54296875" style="81" customWidth="1"/>
    <col min="3" max="3" width="38.81640625" style="153" customWidth="1"/>
    <col min="4" max="4" width="4.1796875" style="155" customWidth="1"/>
    <col min="5" max="5" width="6.453125" style="81" customWidth="1"/>
    <col min="6" max="14" width="2.453125" style="155" customWidth="1"/>
    <col min="15" max="15" width="2.81640625" style="155" customWidth="1"/>
    <col min="16" max="16" width="6.453125" style="155" customWidth="1"/>
    <col min="17" max="25" width="2.453125" style="155" customWidth="1"/>
    <col min="26" max="26" width="3.08984375" style="155" bestFit="1" customWidth="1"/>
    <col min="27" max="27" width="6.453125" style="155" customWidth="1"/>
    <col min="28" max="36" width="2.453125" style="155" customWidth="1"/>
    <col min="37" max="37" width="2.81640625" style="155" customWidth="1"/>
    <col min="38" max="38" width="6.453125" style="155" customWidth="1"/>
    <col min="39" max="39" width="3.08984375" style="155" bestFit="1" customWidth="1"/>
    <col min="40" max="48" width="2.81640625" style="155" customWidth="1"/>
    <col min="49" max="49" width="2.453125" style="81" customWidth="1"/>
    <col min="50" max="50" width="31.1796875" style="81" customWidth="1"/>
    <col min="51" max="16384" width="8.7265625" style="81"/>
  </cols>
  <sheetData>
    <row r="1" spans="1:50" s="151" customFormat="1" ht="18.5" x14ac:dyDescent="0.35">
      <c r="B1" s="303"/>
      <c r="C1" s="721" t="s">
        <v>440</v>
      </c>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50" s="151" customFormat="1" ht="18.5" x14ac:dyDescent="0.35">
      <c r="B2" s="303"/>
      <c r="C2" s="721" t="str">
        <f>'D. Membentuk SKS &amp; MK'!J2</f>
        <v>PROGRAM STUDI BAHASA DAN SASTRA ARAB (BSA)</v>
      </c>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row>
    <row r="3" spans="1:50" s="151" customFormat="1" ht="18.5" x14ac:dyDescent="0.35">
      <c r="B3" s="303"/>
      <c r="C3" s="722" t="str">
        <f>'IDENTITAS PRODI-Forlap Dikti'!A3</f>
        <v>FAKULTAS USHULUDDIN, ADAB DAN HUMANIKORA IAIN JEMBER TAHUN 2019</v>
      </c>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c r="AM3" s="722"/>
      <c r="AN3" s="722"/>
      <c r="AO3" s="722"/>
      <c r="AP3" s="722"/>
      <c r="AQ3" s="722"/>
      <c r="AR3" s="722"/>
      <c r="AS3" s="722"/>
      <c r="AT3" s="722"/>
      <c r="AU3" s="722"/>
      <c r="AV3" s="722"/>
    </row>
    <row r="4" spans="1:50" s="151" customFormat="1" x14ac:dyDescent="0.35">
      <c r="A4" s="733" t="s">
        <v>70</v>
      </c>
      <c r="B4" s="733" t="s">
        <v>156</v>
      </c>
      <c r="C4" s="734" t="s">
        <v>291</v>
      </c>
      <c r="D4" s="735" t="s">
        <v>2</v>
      </c>
      <c r="E4" s="741" t="s">
        <v>386</v>
      </c>
      <c r="F4" s="742"/>
      <c r="G4" s="742"/>
      <c r="H4" s="742"/>
      <c r="I4" s="742"/>
      <c r="J4" s="742"/>
      <c r="K4" s="742"/>
      <c r="L4" s="742"/>
      <c r="M4" s="742"/>
      <c r="N4" s="742"/>
      <c r="O4" s="743"/>
      <c r="P4" s="738" t="s">
        <v>387</v>
      </c>
      <c r="Q4" s="739"/>
      <c r="R4" s="739"/>
      <c r="S4" s="739"/>
      <c r="T4" s="739"/>
      <c r="U4" s="739"/>
      <c r="V4" s="739"/>
      <c r="W4" s="739"/>
      <c r="X4" s="739"/>
      <c r="Y4" s="739"/>
      <c r="Z4" s="740"/>
      <c r="AA4" s="728" t="s">
        <v>510</v>
      </c>
      <c r="AB4" s="729"/>
      <c r="AC4" s="729"/>
      <c r="AD4" s="729"/>
      <c r="AE4" s="729"/>
      <c r="AF4" s="729"/>
      <c r="AG4" s="729"/>
      <c r="AH4" s="729"/>
      <c r="AI4" s="729"/>
      <c r="AJ4" s="729"/>
      <c r="AK4" s="729"/>
      <c r="AL4" s="729"/>
      <c r="AM4" s="729"/>
      <c r="AN4" s="729"/>
      <c r="AO4" s="729"/>
      <c r="AP4" s="729"/>
      <c r="AQ4" s="729"/>
      <c r="AR4" s="729"/>
      <c r="AS4" s="729"/>
      <c r="AT4" s="729"/>
      <c r="AU4" s="729"/>
      <c r="AV4" s="730"/>
    </row>
    <row r="5" spans="1:50" s="151" customFormat="1" x14ac:dyDescent="0.35">
      <c r="A5" s="733"/>
      <c r="B5" s="733"/>
      <c r="C5" s="734"/>
      <c r="D5" s="736"/>
      <c r="E5" s="720" t="s">
        <v>210</v>
      </c>
      <c r="F5" s="309"/>
      <c r="G5" s="309"/>
      <c r="H5" s="309"/>
      <c r="I5" s="309"/>
      <c r="J5" s="309"/>
      <c r="K5" s="309"/>
      <c r="L5" s="309"/>
      <c r="M5" s="309"/>
      <c r="N5" s="309"/>
      <c r="O5" s="310"/>
      <c r="P5" s="720" t="s">
        <v>210</v>
      </c>
      <c r="Q5" s="307"/>
      <c r="R5" s="307"/>
      <c r="S5" s="307"/>
      <c r="T5" s="307"/>
      <c r="U5" s="307"/>
      <c r="V5" s="307"/>
      <c r="W5" s="307"/>
      <c r="X5" s="307"/>
      <c r="Y5" s="307"/>
      <c r="Z5" s="308"/>
      <c r="AA5" s="720" t="s">
        <v>210</v>
      </c>
      <c r="AB5" s="726" t="s">
        <v>508</v>
      </c>
      <c r="AC5" s="726"/>
      <c r="AD5" s="726"/>
      <c r="AE5" s="726"/>
      <c r="AF5" s="726"/>
      <c r="AG5" s="726"/>
      <c r="AH5" s="726"/>
      <c r="AI5" s="726"/>
      <c r="AJ5" s="726"/>
      <c r="AK5" s="726"/>
      <c r="AL5" s="731" t="s">
        <v>210</v>
      </c>
      <c r="AM5" s="727" t="s">
        <v>509</v>
      </c>
      <c r="AN5" s="727"/>
      <c r="AO5" s="727"/>
      <c r="AP5" s="727"/>
      <c r="AQ5" s="727"/>
      <c r="AR5" s="727"/>
      <c r="AS5" s="727"/>
      <c r="AT5" s="727"/>
      <c r="AU5" s="727"/>
      <c r="AV5" s="727"/>
    </row>
    <row r="6" spans="1:50" s="151" customFormat="1" x14ac:dyDescent="0.35">
      <c r="A6" s="733"/>
      <c r="B6" s="733"/>
      <c r="C6" s="734"/>
      <c r="D6" s="737"/>
      <c r="E6" s="720"/>
      <c r="F6" s="312">
        <v>1</v>
      </c>
      <c r="G6" s="244">
        <v>2</v>
      </c>
      <c r="H6" s="244">
        <v>3</v>
      </c>
      <c r="I6" s="244">
        <v>4</v>
      </c>
      <c r="J6" s="244">
        <v>5</v>
      </c>
      <c r="K6" s="244">
        <v>6</v>
      </c>
      <c r="L6" s="244">
        <v>7</v>
      </c>
      <c r="M6" s="244">
        <v>8</v>
      </c>
      <c r="N6" s="244">
        <v>9</v>
      </c>
      <c r="O6" s="244">
        <v>10</v>
      </c>
      <c r="P6" s="720"/>
      <c r="Q6" s="311">
        <v>1</v>
      </c>
      <c r="R6" s="242">
        <v>2</v>
      </c>
      <c r="S6" s="242">
        <v>3</v>
      </c>
      <c r="T6" s="242">
        <v>4</v>
      </c>
      <c r="U6" s="242">
        <v>5</v>
      </c>
      <c r="V6" s="242">
        <v>6</v>
      </c>
      <c r="W6" s="242">
        <v>7</v>
      </c>
      <c r="X6" s="242">
        <v>8</v>
      </c>
      <c r="Y6" s="242">
        <v>9</v>
      </c>
      <c r="Z6" s="242">
        <v>10</v>
      </c>
      <c r="AA6" s="720"/>
      <c r="AB6" s="248">
        <v>1</v>
      </c>
      <c r="AC6" s="248">
        <v>2</v>
      </c>
      <c r="AD6" s="248">
        <v>3</v>
      </c>
      <c r="AE6" s="248">
        <v>4</v>
      </c>
      <c r="AF6" s="248">
        <v>5</v>
      </c>
      <c r="AG6" s="248">
        <v>6</v>
      </c>
      <c r="AH6" s="248">
        <v>7</v>
      </c>
      <c r="AI6" s="248">
        <v>8</v>
      </c>
      <c r="AJ6" s="248">
        <v>9</v>
      </c>
      <c r="AK6" s="248">
        <v>10</v>
      </c>
      <c r="AL6" s="732"/>
      <c r="AM6" s="246">
        <v>11</v>
      </c>
      <c r="AN6" s="246">
        <v>12</v>
      </c>
      <c r="AO6" s="246">
        <v>13</v>
      </c>
      <c r="AP6" s="246">
        <v>14</v>
      </c>
      <c r="AQ6" s="246">
        <v>15</v>
      </c>
      <c r="AR6" s="246">
        <v>16</v>
      </c>
      <c r="AS6" s="246">
        <v>17</v>
      </c>
      <c r="AT6" s="246">
        <v>18</v>
      </c>
      <c r="AU6" s="246">
        <v>19</v>
      </c>
      <c r="AV6" s="246">
        <v>20</v>
      </c>
      <c r="AX6" s="390" t="s">
        <v>687</v>
      </c>
    </row>
    <row r="7" spans="1:50" s="151" customFormat="1" x14ac:dyDescent="0.35">
      <c r="A7" s="162">
        <v>1</v>
      </c>
      <c r="B7" s="99" t="s">
        <v>478</v>
      </c>
      <c r="C7" s="231" t="s">
        <v>295</v>
      </c>
      <c r="D7" s="430">
        <v>2</v>
      </c>
      <c r="E7" s="588" t="s">
        <v>614</v>
      </c>
      <c r="F7" s="582" t="s">
        <v>209</v>
      </c>
      <c r="G7" s="582" t="s">
        <v>209</v>
      </c>
      <c r="H7" s="582" t="s">
        <v>209</v>
      </c>
      <c r="I7" s="582" t="s">
        <v>209</v>
      </c>
      <c r="J7" s="582" t="s">
        <v>209</v>
      </c>
      <c r="K7" s="245"/>
      <c r="L7" s="245"/>
      <c r="M7" s="245"/>
      <c r="N7" s="245"/>
      <c r="O7" s="245"/>
      <c r="P7" s="243" t="s">
        <v>631</v>
      </c>
      <c r="Q7" s="572" t="s">
        <v>209</v>
      </c>
      <c r="R7" s="572" t="s">
        <v>209</v>
      </c>
      <c r="S7" s="572" t="s">
        <v>209</v>
      </c>
      <c r="T7" s="572" t="s">
        <v>209</v>
      </c>
      <c r="U7" s="572" t="s">
        <v>209</v>
      </c>
      <c r="V7" s="243"/>
      <c r="W7" s="243"/>
      <c r="X7" s="243"/>
      <c r="Y7" s="243"/>
      <c r="Z7" s="243"/>
      <c r="AA7" s="240"/>
      <c r="AB7" s="240"/>
      <c r="AC7" s="240"/>
      <c r="AD7" s="240"/>
      <c r="AE7" s="240"/>
      <c r="AF7" s="240"/>
      <c r="AG7" s="240"/>
      <c r="AH7" s="240"/>
      <c r="AI7" s="240"/>
      <c r="AJ7" s="240"/>
      <c r="AK7" s="240"/>
      <c r="AL7" s="247" t="s">
        <v>667</v>
      </c>
      <c r="AM7" s="574" t="s">
        <v>209</v>
      </c>
      <c r="AN7" s="574" t="s">
        <v>209</v>
      </c>
      <c r="AO7" s="574" t="s">
        <v>209</v>
      </c>
      <c r="AP7" s="574" t="s">
        <v>209</v>
      </c>
      <c r="AQ7" s="574" t="s">
        <v>209</v>
      </c>
      <c r="AR7" s="247"/>
      <c r="AS7" s="247"/>
      <c r="AT7" s="247"/>
      <c r="AU7" s="247"/>
      <c r="AV7" s="237"/>
    </row>
    <row r="8" spans="1:50" s="151" customFormat="1" x14ac:dyDescent="0.35">
      <c r="A8" s="162"/>
      <c r="B8" s="99"/>
      <c r="C8" s="231"/>
      <c r="D8" s="431"/>
      <c r="E8" s="588" t="s">
        <v>621</v>
      </c>
      <c r="F8" s="582" t="s">
        <v>209</v>
      </c>
      <c r="G8" s="582" t="s">
        <v>209</v>
      </c>
      <c r="H8" s="582" t="s">
        <v>209</v>
      </c>
      <c r="I8" s="582" t="s">
        <v>209</v>
      </c>
      <c r="J8" s="582" t="s">
        <v>209</v>
      </c>
      <c r="K8" s="245"/>
      <c r="L8" s="245"/>
      <c r="M8" s="245"/>
      <c r="N8" s="245"/>
      <c r="O8" s="245"/>
      <c r="P8" s="243"/>
      <c r="Q8" s="572"/>
      <c r="R8" s="572"/>
      <c r="S8" s="572"/>
      <c r="T8" s="572"/>
      <c r="U8" s="572"/>
      <c r="V8" s="243"/>
      <c r="W8" s="243"/>
      <c r="X8" s="243"/>
      <c r="Y8" s="243"/>
      <c r="Z8" s="243"/>
      <c r="AA8" s="240"/>
      <c r="AB8" s="240"/>
      <c r="AC8" s="240"/>
      <c r="AD8" s="240"/>
      <c r="AE8" s="240"/>
      <c r="AF8" s="240"/>
      <c r="AG8" s="240"/>
      <c r="AH8" s="240"/>
      <c r="AI8" s="240"/>
      <c r="AJ8" s="240"/>
      <c r="AK8" s="240"/>
      <c r="AL8" s="247"/>
      <c r="AM8" s="574"/>
      <c r="AN8" s="574"/>
      <c r="AO8" s="574"/>
      <c r="AP8" s="574"/>
      <c r="AQ8" s="574"/>
      <c r="AR8" s="247"/>
      <c r="AS8" s="247"/>
      <c r="AT8" s="247"/>
      <c r="AU8" s="247"/>
      <c r="AV8" s="237"/>
    </row>
    <row r="9" spans="1:50" s="151" customFormat="1" x14ac:dyDescent="0.35">
      <c r="A9" s="162"/>
      <c r="B9" s="99"/>
      <c r="C9" s="231"/>
      <c r="D9" s="431"/>
      <c r="E9" s="581" t="s">
        <v>624</v>
      </c>
      <c r="F9" s="582" t="s">
        <v>209</v>
      </c>
      <c r="G9" s="582" t="s">
        <v>209</v>
      </c>
      <c r="H9" s="582" t="s">
        <v>209</v>
      </c>
      <c r="I9" s="582" t="s">
        <v>209</v>
      </c>
      <c r="J9" s="582" t="s">
        <v>209</v>
      </c>
      <c r="K9" s="245"/>
      <c r="L9" s="245"/>
      <c r="M9" s="245"/>
      <c r="N9" s="245"/>
      <c r="O9" s="245"/>
      <c r="P9" s="243"/>
      <c r="Q9" s="216"/>
      <c r="R9" s="216"/>
      <c r="S9" s="216"/>
      <c r="T9" s="236"/>
      <c r="U9" s="243"/>
      <c r="V9" s="243"/>
      <c r="W9" s="243"/>
      <c r="X9" s="243"/>
      <c r="Y9" s="243"/>
      <c r="Z9" s="243"/>
      <c r="AA9" s="240"/>
      <c r="AB9" s="240"/>
      <c r="AC9" s="240"/>
      <c r="AD9" s="240"/>
      <c r="AE9" s="240"/>
      <c r="AF9" s="240"/>
      <c r="AG9" s="240"/>
      <c r="AH9" s="240"/>
      <c r="AI9" s="240"/>
      <c r="AJ9" s="240"/>
      <c r="AK9" s="240"/>
      <c r="AL9" s="247"/>
      <c r="AM9" s="247"/>
      <c r="AN9" s="247"/>
      <c r="AO9" s="247"/>
      <c r="AP9" s="247"/>
      <c r="AQ9" s="247"/>
      <c r="AR9" s="247"/>
      <c r="AS9" s="247"/>
      <c r="AT9" s="247"/>
      <c r="AU9" s="247"/>
      <c r="AV9" s="237"/>
    </row>
    <row r="10" spans="1:50" s="151" customFormat="1" x14ac:dyDescent="0.35">
      <c r="A10" s="162">
        <v>2</v>
      </c>
      <c r="B10" s="99" t="s">
        <v>479</v>
      </c>
      <c r="C10" s="413" t="s">
        <v>261</v>
      </c>
      <c r="D10" s="431">
        <v>2</v>
      </c>
      <c r="E10" s="588" t="s">
        <v>614</v>
      </c>
      <c r="F10" s="582" t="s">
        <v>209</v>
      </c>
      <c r="G10" s="582" t="s">
        <v>209</v>
      </c>
      <c r="H10" s="582" t="s">
        <v>209</v>
      </c>
      <c r="I10" s="582" t="s">
        <v>209</v>
      </c>
      <c r="J10" s="582" t="s">
        <v>209</v>
      </c>
      <c r="K10" s="245"/>
      <c r="L10" s="245"/>
      <c r="M10" s="245"/>
      <c r="N10" s="245"/>
      <c r="O10" s="245"/>
      <c r="P10" s="243" t="s">
        <v>631</v>
      </c>
      <c r="Q10" s="572" t="s">
        <v>209</v>
      </c>
      <c r="R10" s="572" t="s">
        <v>209</v>
      </c>
      <c r="S10" s="572" t="s">
        <v>209</v>
      </c>
      <c r="T10" s="572" t="s">
        <v>209</v>
      </c>
      <c r="U10" s="572" t="s">
        <v>209</v>
      </c>
      <c r="V10" s="243"/>
      <c r="W10" s="243"/>
      <c r="X10" s="243"/>
      <c r="Y10" s="243"/>
      <c r="Z10" s="243"/>
      <c r="AA10" s="240"/>
      <c r="AB10" s="240"/>
      <c r="AC10" s="240"/>
      <c r="AD10" s="240"/>
      <c r="AE10" s="240"/>
      <c r="AF10" s="240"/>
      <c r="AG10" s="240"/>
      <c r="AH10" s="240"/>
      <c r="AI10" s="240"/>
      <c r="AJ10" s="240"/>
      <c r="AK10" s="240"/>
      <c r="AL10" s="247" t="s">
        <v>667</v>
      </c>
      <c r="AM10" s="574" t="s">
        <v>209</v>
      </c>
      <c r="AN10" s="574" t="s">
        <v>209</v>
      </c>
      <c r="AO10" s="574" t="s">
        <v>209</v>
      </c>
      <c r="AP10" s="574" t="s">
        <v>209</v>
      </c>
      <c r="AQ10" s="574" t="s">
        <v>209</v>
      </c>
      <c r="AR10" s="247"/>
      <c r="AS10" s="247"/>
      <c r="AT10" s="247"/>
      <c r="AU10" s="247"/>
      <c r="AV10" s="237"/>
    </row>
    <row r="11" spans="1:50" s="151" customFormat="1" x14ac:dyDescent="0.35">
      <c r="A11" s="162"/>
      <c r="B11" s="99"/>
      <c r="C11" s="413"/>
      <c r="D11" s="431"/>
      <c r="E11" s="588" t="s">
        <v>621</v>
      </c>
      <c r="F11" s="582" t="s">
        <v>209</v>
      </c>
      <c r="G11" s="582" t="s">
        <v>209</v>
      </c>
      <c r="H11" s="582" t="s">
        <v>209</v>
      </c>
      <c r="I11" s="582" t="s">
        <v>209</v>
      </c>
      <c r="J11" s="582" t="s">
        <v>209</v>
      </c>
      <c r="K11" s="245"/>
      <c r="L11" s="245"/>
      <c r="M11" s="245"/>
      <c r="N11" s="245"/>
      <c r="O11" s="245"/>
      <c r="P11" s="243"/>
      <c r="Q11" s="572"/>
      <c r="R11" s="572"/>
      <c r="S11" s="572"/>
      <c r="T11" s="572"/>
      <c r="U11" s="572"/>
      <c r="V11" s="243"/>
      <c r="W11" s="243"/>
      <c r="X11" s="243"/>
      <c r="Y11" s="243"/>
      <c r="Z11" s="243"/>
      <c r="AA11" s="240"/>
      <c r="AB11" s="240"/>
      <c r="AC11" s="240"/>
      <c r="AD11" s="240"/>
      <c r="AE11" s="240"/>
      <c r="AF11" s="240"/>
      <c r="AG11" s="240"/>
      <c r="AH11" s="240"/>
      <c r="AI11" s="240"/>
      <c r="AJ11" s="240"/>
      <c r="AK11" s="240"/>
      <c r="AL11" s="247"/>
      <c r="AM11" s="574"/>
      <c r="AN11" s="574"/>
      <c r="AO11" s="574"/>
      <c r="AP11" s="574"/>
      <c r="AQ11" s="574"/>
      <c r="AR11" s="247"/>
      <c r="AS11" s="247"/>
      <c r="AT11" s="247"/>
      <c r="AU11" s="247"/>
      <c r="AV11" s="237"/>
    </row>
    <row r="12" spans="1:50" s="151" customFormat="1" x14ac:dyDescent="0.35">
      <c r="A12" s="162"/>
      <c r="B12" s="99"/>
      <c r="C12" s="413"/>
      <c r="D12" s="431"/>
      <c r="E12" s="581" t="s">
        <v>624</v>
      </c>
      <c r="F12" s="582" t="s">
        <v>209</v>
      </c>
      <c r="G12" s="582" t="s">
        <v>209</v>
      </c>
      <c r="H12" s="582" t="s">
        <v>209</v>
      </c>
      <c r="I12" s="582" t="s">
        <v>209</v>
      </c>
      <c r="J12" s="582" t="s">
        <v>209</v>
      </c>
      <c r="K12" s="245"/>
      <c r="L12" s="245"/>
      <c r="M12" s="245"/>
      <c r="N12" s="245"/>
      <c r="O12" s="245"/>
      <c r="P12" s="243"/>
      <c r="Q12" s="216"/>
      <c r="R12" s="216"/>
      <c r="S12" s="216"/>
      <c r="T12" s="236"/>
      <c r="U12" s="243"/>
      <c r="V12" s="243"/>
      <c r="W12" s="243"/>
      <c r="X12" s="243"/>
      <c r="Y12" s="243"/>
      <c r="Z12" s="243"/>
      <c r="AA12" s="240"/>
      <c r="AB12" s="240"/>
      <c r="AC12" s="240"/>
      <c r="AD12" s="240"/>
      <c r="AE12" s="240"/>
      <c r="AF12" s="240"/>
      <c r="AG12" s="240"/>
      <c r="AH12" s="240"/>
      <c r="AI12" s="240"/>
      <c r="AJ12" s="240"/>
      <c r="AK12" s="240"/>
      <c r="AL12" s="247"/>
      <c r="AM12" s="247"/>
      <c r="AN12" s="247"/>
      <c r="AO12" s="247"/>
      <c r="AP12" s="247"/>
      <c r="AQ12" s="247"/>
      <c r="AR12" s="247"/>
      <c r="AS12" s="247"/>
      <c r="AT12" s="247"/>
      <c r="AU12" s="247"/>
      <c r="AV12" s="237"/>
    </row>
    <row r="13" spans="1:50" s="151" customFormat="1" x14ac:dyDescent="0.35">
      <c r="A13" s="162">
        <v>3</v>
      </c>
      <c r="B13" s="99" t="s">
        <v>480</v>
      </c>
      <c r="C13" s="228" t="s">
        <v>23</v>
      </c>
      <c r="D13" s="431">
        <v>2</v>
      </c>
      <c r="E13" s="588" t="s">
        <v>614</v>
      </c>
      <c r="F13" s="582" t="s">
        <v>209</v>
      </c>
      <c r="G13" s="582" t="s">
        <v>209</v>
      </c>
      <c r="H13" s="582" t="s">
        <v>209</v>
      </c>
      <c r="I13" s="582" t="s">
        <v>209</v>
      </c>
      <c r="J13" s="582" t="s">
        <v>209</v>
      </c>
      <c r="K13" s="245"/>
      <c r="L13" s="245"/>
      <c r="M13" s="245"/>
      <c r="N13" s="245"/>
      <c r="O13" s="245"/>
      <c r="P13" s="243" t="s">
        <v>632</v>
      </c>
      <c r="Q13" s="572" t="s">
        <v>209</v>
      </c>
      <c r="R13" s="572" t="s">
        <v>209</v>
      </c>
      <c r="S13" s="572" t="s">
        <v>209</v>
      </c>
      <c r="T13" s="572" t="s">
        <v>209</v>
      </c>
      <c r="U13" s="572" t="s">
        <v>209</v>
      </c>
      <c r="V13" s="243"/>
      <c r="W13" s="243"/>
      <c r="X13" s="243"/>
      <c r="Y13" s="243"/>
      <c r="Z13" s="243"/>
      <c r="AA13" s="240"/>
      <c r="AB13" s="240"/>
      <c r="AC13" s="240"/>
      <c r="AD13" s="240"/>
      <c r="AE13" s="240"/>
      <c r="AF13" s="240"/>
      <c r="AG13" s="240"/>
      <c r="AH13" s="240"/>
      <c r="AI13" s="240"/>
      <c r="AJ13" s="240"/>
      <c r="AK13" s="240"/>
      <c r="AL13" s="247"/>
      <c r="AM13" s="247"/>
      <c r="AN13" s="247"/>
      <c r="AO13" s="247"/>
      <c r="AP13" s="247"/>
      <c r="AQ13" s="247"/>
      <c r="AR13" s="247"/>
      <c r="AS13" s="247"/>
      <c r="AT13" s="247"/>
      <c r="AU13" s="247"/>
      <c r="AV13" s="237"/>
    </row>
    <row r="14" spans="1:50" s="151" customFormat="1" x14ac:dyDescent="0.35">
      <c r="A14" s="162"/>
      <c r="B14" s="99"/>
      <c r="C14" s="228"/>
      <c r="D14" s="431"/>
      <c r="E14" s="588" t="s">
        <v>621</v>
      </c>
      <c r="F14" s="582" t="s">
        <v>209</v>
      </c>
      <c r="G14" s="582" t="s">
        <v>209</v>
      </c>
      <c r="H14" s="582" t="s">
        <v>209</v>
      </c>
      <c r="I14" s="582" t="s">
        <v>209</v>
      </c>
      <c r="J14" s="582" t="s">
        <v>209</v>
      </c>
      <c r="K14" s="245"/>
      <c r="L14" s="245"/>
      <c r="M14" s="245"/>
      <c r="N14" s="245"/>
      <c r="O14" s="245"/>
      <c r="P14" s="243"/>
      <c r="Q14" s="572"/>
      <c r="R14" s="572"/>
      <c r="S14" s="572"/>
      <c r="T14" s="572"/>
      <c r="U14" s="572"/>
      <c r="V14" s="243"/>
      <c r="W14" s="243"/>
      <c r="X14" s="243"/>
      <c r="Y14" s="243"/>
      <c r="Z14" s="243"/>
      <c r="AA14" s="240"/>
      <c r="AB14" s="240"/>
      <c r="AC14" s="240"/>
      <c r="AD14" s="240"/>
      <c r="AE14" s="240"/>
      <c r="AF14" s="240"/>
      <c r="AG14" s="240"/>
      <c r="AH14" s="240"/>
      <c r="AI14" s="240"/>
      <c r="AJ14" s="240"/>
      <c r="AK14" s="240"/>
      <c r="AL14" s="247"/>
      <c r="AM14" s="247"/>
      <c r="AN14" s="247"/>
      <c r="AO14" s="247"/>
      <c r="AP14" s="247"/>
      <c r="AQ14" s="247"/>
      <c r="AR14" s="247"/>
      <c r="AS14" s="247"/>
      <c r="AT14" s="247"/>
      <c r="AU14" s="247"/>
      <c r="AV14" s="237"/>
    </row>
    <row r="15" spans="1:50" s="151" customFormat="1" x14ac:dyDescent="0.35">
      <c r="A15" s="162"/>
      <c r="B15" s="99"/>
      <c r="C15" s="228"/>
      <c r="D15" s="431"/>
      <c r="E15" s="581" t="s">
        <v>624</v>
      </c>
      <c r="F15" s="582" t="s">
        <v>209</v>
      </c>
      <c r="G15" s="582" t="s">
        <v>209</v>
      </c>
      <c r="H15" s="582" t="s">
        <v>209</v>
      </c>
      <c r="I15" s="582" t="s">
        <v>209</v>
      </c>
      <c r="J15" s="582" t="s">
        <v>209</v>
      </c>
      <c r="K15" s="245"/>
      <c r="L15" s="245"/>
      <c r="M15" s="245"/>
      <c r="N15" s="245"/>
      <c r="O15" s="245"/>
      <c r="P15" s="243"/>
      <c r="Q15" s="216"/>
      <c r="R15" s="216"/>
      <c r="S15" s="216"/>
      <c r="T15" s="236"/>
      <c r="U15" s="243"/>
      <c r="V15" s="243"/>
      <c r="W15" s="243"/>
      <c r="X15" s="243"/>
      <c r="Y15" s="243"/>
      <c r="Z15" s="243"/>
      <c r="AA15" s="240"/>
      <c r="AB15" s="240"/>
      <c r="AC15" s="240"/>
      <c r="AD15" s="240"/>
      <c r="AE15" s="240"/>
      <c r="AF15" s="240"/>
      <c r="AG15" s="240"/>
      <c r="AH15" s="240"/>
      <c r="AI15" s="240"/>
      <c r="AJ15" s="240"/>
      <c r="AK15" s="240"/>
      <c r="AL15" s="247"/>
      <c r="AM15" s="247"/>
      <c r="AN15" s="247"/>
      <c r="AO15" s="247"/>
      <c r="AP15" s="247"/>
      <c r="AQ15" s="247"/>
      <c r="AR15" s="247"/>
      <c r="AS15" s="247"/>
      <c r="AT15" s="247"/>
      <c r="AU15" s="247"/>
      <c r="AV15" s="237"/>
    </row>
    <row r="16" spans="1:50" s="151" customFormat="1" x14ac:dyDescent="0.35">
      <c r="A16" s="162">
        <v>4</v>
      </c>
      <c r="B16" s="99" t="s">
        <v>481</v>
      </c>
      <c r="C16" s="413" t="s">
        <v>11</v>
      </c>
      <c r="D16" s="431">
        <v>2</v>
      </c>
      <c r="E16" s="588" t="s">
        <v>614</v>
      </c>
      <c r="F16" s="582" t="s">
        <v>209</v>
      </c>
      <c r="G16" s="582" t="s">
        <v>209</v>
      </c>
      <c r="H16" s="582" t="s">
        <v>209</v>
      </c>
      <c r="I16" s="582" t="s">
        <v>209</v>
      </c>
      <c r="J16" s="582" t="s">
        <v>209</v>
      </c>
      <c r="K16" s="245"/>
      <c r="L16" s="245"/>
      <c r="M16" s="245"/>
      <c r="N16" s="245"/>
      <c r="O16" s="245"/>
      <c r="P16" s="243" t="s">
        <v>635</v>
      </c>
      <c r="Q16" s="572" t="s">
        <v>209</v>
      </c>
      <c r="R16" s="572" t="s">
        <v>209</v>
      </c>
      <c r="S16" s="572" t="s">
        <v>209</v>
      </c>
      <c r="T16" s="572" t="s">
        <v>209</v>
      </c>
      <c r="U16" s="572" t="s">
        <v>209</v>
      </c>
      <c r="V16" s="243"/>
      <c r="W16" s="243"/>
      <c r="X16" s="243"/>
      <c r="Y16" s="243"/>
      <c r="Z16" s="243"/>
      <c r="AA16" s="240"/>
      <c r="AB16" s="240"/>
      <c r="AC16" s="240"/>
      <c r="AD16" s="240"/>
      <c r="AE16" s="240"/>
      <c r="AF16" s="240"/>
      <c r="AG16" s="240"/>
      <c r="AH16" s="240"/>
      <c r="AI16" s="240"/>
      <c r="AJ16" s="240"/>
      <c r="AK16" s="240"/>
      <c r="AL16" s="247"/>
      <c r="AM16" s="247"/>
      <c r="AN16" s="247"/>
      <c r="AO16" s="247"/>
      <c r="AP16" s="247"/>
      <c r="AQ16" s="247"/>
      <c r="AR16" s="247"/>
      <c r="AS16" s="247"/>
      <c r="AT16" s="247"/>
      <c r="AU16" s="247"/>
      <c r="AV16" s="237"/>
    </row>
    <row r="17" spans="1:48" s="151" customFormat="1" x14ac:dyDescent="0.35">
      <c r="A17" s="162"/>
      <c r="B17" s="99"/>
      <c r="C17" s="413"/>
      <c r="D17" s="431"/>
      <c r="E17" s="588" t="s">
        <v>621</v>
      </c>
      <c r="F17" s="582" t="s">
        <v>209</v>
      </c>
      <c r="G17" s="582" t="s">
        <v>209</v>
      </c>
      <c r="H17" s="582" t="s">
        <v>209</v>
      </c>
      <c r="I17" s="582" t="s">
        <v>209</v>
      </c>
      <c r="J17" s="582" t="s">
        <v>209</v>
      </c>
      <c r="K17" s="245"/>
      <c r="L17" s="245"/>
      <c r="M17" s="245"/>
      <c r="N17" s="245"/>
      <c r="O17" s="245"/>
      <c r="P17" s="243"/>
      <c r="Q17" s="572"/>
      <c r="R17" s="572"/>
      <c r="S17" s="572"/>
      <c r="T17" s="572"/>
      <c r="U17" s="572"/>
      <c r="V17" s="243"/>
      <c r="W17" s="243"/>
      <c r="X17" s="243"/>
      <c r="Y17" s="243"/>
      <c r="Z17" s="243"/>
      <c r="AA17" s="240"/>
      <c r="AB17" s="240"/>
      <c r="AC17" s="240"/>
      <c r="AD17" s="240"/>
      <c r="AE17" s="240"/>
      <c r="AF17" s="240"/>
      <c r="AG17" s="240"/>
      <c r="AH17" s="240"/>
      <c r="AI17" s="240"/>
      <c r="AJ17" s="240"/>
      <c r="AK17" s="240"/>
      <c r="AL17" s="247"/>
      <c r="AM17" s="247"/>
      <c r="AN17" s="247"/>
      <c r="AO17" s="247"/>
      <c r="AP17" s="247"/>
      <c r="AQ17" s="247"/>
      <c r="AR17" s="247"/>
      <c r="AS17" s="247"/>
      <c r="AT17" s="247"/>
      <c r="AU17" s="247"/>
      <c r="AV17" s="237"/>
    </row>
    <row r="18" spans="1:48" s="151" customFormat="1" x14ac:dyDescent="0.35">
      <c r="A18" s="162"/>
      <c r="B18" s="99"/>
      <c r="C18" s="413"/>
      <c r="D18" s="431"/>
      <c r="E18" s="581" t="s">
        <v>624</v>
      </c>
      <c r="F18" s="582" t="s">
        <v>209</v>
      </c>
      <c r="G18" s="582" t="s">
        <v>209</v>
      </c>
      <c r="H18" s="582" t="s">
        <v>209</v>
      </c>
      <c r="I18" s="582" t="s">
        <v>209</v>
      </c>
      <c r="J18" s="582" t="s">
        <v>209</v>
      </c>
      <c r="K18" s="245"/>
      <c r="L18" s="245"/>
      <c r="M18" s="245"/>
      <c r="N18" s="245"/>
      <c r="O18" s="245"/>
      <c r="P18" s="243"/>
      <c r="Q18" s="216"/>
      <c r="R18" s="216"/>
      <c r="S18" s="216"/>
      <c r="T18" s="236"/>
      <c r="U18" s="243"/>
      <c r="V18" s="243"/>
      <c r="W18" s="243"/>
      <c r="X18" s="243"/>
      <c r="Y18" s="243"/>
      <c r="Z18" s="243"/>
      <c r="AA18" s="240"/>
      <c r="AB18" s="240"/>
      <c r="AC18" s="240"/>
      <c r="AD18" s="240"/>
      <c r="AE18" s="240"/>
      <c r="AF18" s="240"/>
      <c r="AG18" s="240"/>
      <c r="AH18" s="240"/>
      <c r="AI18" s="240"/>
      <c r="AJ18" s="240"/>
      <c r="AK18" s="240"/>
      <c r="AL18" s="247"/>
      <c r="AM18" s="247"/>
      <c r="AN18" s="247"/>
      <c r="AO18" s="247"/>
      <c r="AP18" s="247"/>
      <c r="AQ18" s="247"/>
      <c r="AR18" s="247"/>
      <c r="AS18" s="247"/>
      <c r="AT18" s="247"/>
      <c r="AU18" s="247"/>
      <c r="AV18" s="237"/>
    </row>
    <row r="19" spans="1:48" s="151" customFormat="1" x14ac:dyDescent="0.35">
      <c r="A19" s="162">
        <v>5</v>
      </c>
      <c r="B19" s="99" t="s">
        <v>482</v>
      </c>
      <c r="C19" s="228" t="s">
        <v>275</v>
      </c>
      <c r="D19" s="431">
        <v>4</v>
      </c>
      <c r="E19" s="588" t="s">
        <v>614</v>
      </c>
      <c r="F19" s="582" t="s">
        <v>209</v>
      </c>
      <c r="G19" s="582" t="s">
        <v>209</v>
      </c>
      <c r="H19" s="582" t="s">
        <v>209</v>
      </c>
      <c r="I19" s="582" t="s">
        <v>209</v>
      </c>
      <c r="J19" s="582" t="s">
        <v>209</v>
      </c>
      <c r="K19" s="245"/>
      <c r="L19" s="245"/>
      <c r="M19" s="245"/>
      <c r="N19" s="245"/>
      <c r="O19" s="245"/>
      <c r="P19" s="243" t="s">
        <v>636</v>
      </c>
      <c r="Q19" s="572" t="s">
        <v>209</v>
      </c>
      <c r="R19" s="572" t="s">
        <v>209</v>
      </c>
      <c r="S19" s="572" t="s">
        <v>209</v>
      </c>
      <c r="T19" s="572" t="s">
        <v>209</v>
      </c>
      <c r="U19" s="572" t="s">
        <v>209</v>
      </c>
      <c r="V19" s="243"/>
      <c r="W19" s="243"/>
      <c r="X19" s="243"/>
      <c r="Y19" s="243"/>
      <c r="Z19" s="243"/>
      <c r="AA19" s="240"/>
      <c r="AB19" s="240"/>
      <c r="AC19" s="240"/>
      <c r="AD19" s="240"/>
      <c r="AE19" s="240"/>
      <c r="AF19" s="240"/>
      <c r="AG19" s="240"/>
      <c r="AH19" s="240"/>
      <c r="AI19" s="240"/>
      <c r="AJ19" s="240"/>
      <c r="AK19" s="240"/>
      <c r="AL19" s="247"/>
      <c r="AM19" s="247"/>
      <c r="AN19" s="247"/>
      <c r="AO19" s="247"/>
      <c r="AP19" s="247"/>
      <c r="AQ19" s="247"/>
      <c r="AR19" s="247"/>
      <c r="AS19" s="247"/>
      <c r="AT19" s="247"/>
      <c r="AU19" s="247"/>
      <c r="AV19" s="237"/>
    </row>
    <row r="20" spans="1:48" s="151" customFormat="1" x14ac:dyDescent="0.35">
      <c r="A20" s="162"/>
      <c r="B20" s="99"/>
      <c r="C20" s="228"/>
      <c r="D20" s="431"/>
      <c r="E20" s="588" t="s">
        <v>621</v>
      </c>
      <c r="F20" s="582" t="s">
        <v>209</v>
      </c>
      <c r="G20" s="582" t="s">
        <v>209</v>
      </c>
      <c r="H20" s="582" t="s">
        <v>209</v>
      </c>
      <c r="I20" s="582" t="s">
        <v>209</v>
      </c>
      <c r="J20" s="582" t="s">
        <v>209</v>
      </c>
      <c r="K20" s="245"/>
      <c r="L20" s="245"/>
      <c r="M20" s="245"/>
      <c r="N20" s="245"/>
      <c r="O20" s="245"/>
      <c r="P20" s="243"/>
      <c r="Q20" s="572"/>
      <c r="R20" s="572"/>
      <c r="S20" s="572"/>
      <c r="T20" s="572"/>
      <c r="U20" s="572"/>
      <c r="V20" s="243"/>
      <c r="W20" s="243"/>
      <c r="X20" s="243"/>
      <c r="Y20" s="243"/>
      <c r="Z20" s="243"/>
      <c r="AA20" s="240"/>
      <c r="AB20" s="240"/>
      <c r="AC20" s="240"/>
      <c r="AD20" s="240"/>
      <c r="AE20" s="240"/>
      <c r="AF20" s="240"/>
      <c r="AG20" s="240"/>
      <c r="AH20" s="240"/>
      <c r="AI20" s="240"/>
      <c r="AJ20" s="240"/>
      <c r="AK20" s="240"/>
      <c r="AL20" s="247"/>
      <c r="AM20" s="247"/>
      <c r="AN20" s="247"/>
      <c r="AO20" s="247"/>
      <c r="AP20" s="247"/>
      <c r="AQ20" s="247"/>
      <c r="AR20" s="247"/>
      <c r="AS20" s="247"/>
      <c r="AT20" s="247"/>
      <c r="AU20" s="247"/>
      <c r="AV20" s="237"/>
    </row>
    <row r="21" spans="1:48" s="151" customFormat="1" x14ac:dyDescent="0.35">
      <c r="A21" s="162"/>
      <c r="B21" s="99"/>
      <c r="C21" s="228"/>
      <c r="D21" s="431"/>
      <c r="E21" s="581" t="s">
        <v>624</v>
      </c>
      <c r="F21" s="582" t="s">
        <v>209</v>
      </c>
      <c r="G21" s="582" t="s">
        <v>209</v>
      </c>
      <c r="H21" s="582" t="s">
        <v>209</v>
      </c>
      <c r="I21" s="582" t="s">
        <v>209</v>
      </c>
      <c r="J21" s="582" t="s">
        <v>209</v>
      </c>
      <c r="K21" s="245"/>
      <c r="L21" s="245"/>
      <c r="M21" s="245"/>
      <c r="N21" s="245"/>
      <c r="O21" s="245"/>
      <c r="P21" s="243"/>
      <c r="Q21" s="216"/>
      <c r="R21" s="216"/>
      <c r="S21" s="216"/>
      <c r="T21" s="236"/>
      <c r="U21" s="243"/>
      <c r="V21" s="243"/>
      <c r="W21" s="243"/>
      <c r="X21" s="243"/>
      <c r="Y21" s="243"/>
      <c r="Z21" s="243"/>
      <c r="AA21" s="240"/>
      <c r="AB21" s="240"/>
      <c r="AC21" s="240"/>
      <c r="AD21" s="240"/>
      <c r="AE21" s="240"/>
      <c r="AF21" s="240"/>
      <c r="AG21" s="240"/>
      <c r="AH21" s="240"/>
      <c r="AI21" s="240"/>
      <c r="AJ21" s="240"/>
      <c r="AK21" s="240"/>
      <c r="AL21" s="247"/>
      <c r="AM21" s="247"/>
      <c r="AN21" s="247"/>
      <c r="AO21" s="247"/>
      <c r="AP21" s="247"/>
      <c r="AQ21" s="247"/>
      <c r="AR21" s="247"/>
      <c r="AS21" s="247"/>
      <c r="AT21" s="247"/>
      <c r="AU21" s="247"/>
      <c r="AV21" s="237"/>
    </row>
    <row r="22" spans="1:48" s="151" customFormat="1" x14ac:dyDescent="0.35">
      <c r="A22" s="162">
        <v>6</v>
      </c>
      <c r="B22" s="99" t="s">
        <v>483</v>
      </c>
      <c r="C22" s="413" t="s">
        <v>301</v>
      </c>
      <c r="D22" s="431">
        <v>2</v>
      </c>
      <c r="E22" s="588" t="s">
        <v>614</v>
      </c>
      <c r="F22" s="582" t="s">
        <v>209</v>
      </c>
      <c r="G22" s="582" t="s">
        <v>209</v>
      </c>
      <c r="H22" s="582" t="s">
        <v>209</v>
      </c>
      <c r="I22" s="582" t="s">
        <v>209</v>
      </c>
      <c r="J22" s="582" t="s">
        <v>209</v>
      </c>
      <c r="K22" s="245"/>
      <c r="L22" s="245"/>
      <c r="M22" s="245"/>
      <c r="N22" s="245"/>
      <c r="O22" s="245"/>
      <c r="P22" s="243" t="s">
        <v>633</v>
      </c>
      <c r="Q22" s="572" t="s">
        <v>209</v>
      </c>
      <c r="R22" s="572" t="s">
        <v>209</v>
      </c>
      <c r="S22" s="572" t="s">
        <v>209</v>
      </c>
      <c r="T22" s="572" t="s">
        <v>209</v>
      </c>
      <c r="U22" s="572" t="s">
        <v>209</v>
      </c>
      <c r="V22" s="243"/>
      <c r="W22" s="243"/>
      <c r="X22" s="243"/>
      <c r="Y22" s="243"/>
      <c r="Z22" s="243"/>
      <c r="AA22" s="240" t="s">
        <v>654</v>
      </c>
      <c r="AB22" s="573" t="s">
        <v>209</v>
      </c>
      <c r="AC22" s="573" t="s">
        <v>209</v>
      </c>
      <c r="AD22" s="573" t="s">
        <v>209</v>
      </c>
      <c r="AE22" s="573" t="s">
        <v>209</v>
      </c>
      <c r="AF22" s="573" t="s">
        <v>209</v>
      </c>
      <c r="AG22" s="240"/>
      <c r="AH22" s="240"/>
      <c r="AI22" s="240"/>
      <c r="AJ22" s="240"/>
      <c r="AK22" s="240"/>
      <c r="AL22" s="247"/>
      <c r="AM22" s="247"/>
      <c r="AN22" s="247"/>
      <c r="AO22" s="247"/>
      <c r="AP22" s="247"/>
      <c r="AQ22" s="247"/>
      <c r="AR22" s="247"/>
      <c r="AS22" s="247"/>
      <c r="AT22" s="247"/>
      <c r="AU22" s="247"/>
      <c r="AV22" s="237"/>
    </row>
    <row r="23" spans="1:48" s="151" customFormat="1" x14ac:dyDescent="0.35">
      <c r="A23" s="162"/>
      <c r="B23" s="99"/>
      <c r="C23" s="413"/>
      <c r="D23" s="431"/>
      <c r="E23" s="588" t="s">
        <v>621</v>
      </c>
      <c r="F23" s="582" t="s">
        <v>209</v>
      </c>
      <c r="G23" s="582" t="s">
        <v>209</v>
      </c>
      <c r="H23" s="582" t="s">
        <v>209</v>
      </c>
      <c r="I23" s="582" t="s">
        <v>209</v>
      </c>
      <c r="J23" s="582" t="s">
        <v>209</v>
      </c>
      <c r="K23" s="245"/>
      <c r="L23" s="245"/>
      <c r="M23" s="245"/>
      <c r="N23" s="245"/>
      <c r="O23" s="245"/>
      <c r="P23" s="243"/>
      <c r="Q23" s="572"/>
      <c r="R23" s="572"/>
      <c r="S23" s="572"/>
      <c r="T23" s="572"/>
      <c r="U23" s="572"/>
      <c r="V23" s="243"/>
      <c r="W23" s="243"/>
      <c r="X23" s="243"/>
      <c r="Y23" s="243"/>
      <c r="Z23" s="243"/>
      <c r="AA23" s="240"/>
      <c r="AB23" s="573"/>
      <c r="AC23" s="573"/>
      <c r="AD23" s="573"/>
      <c r="AE23" s="573"/>
      <c r="AF23" s="573"/>
      <c r="AG23" s="240"/>
      <c r="AH23" s="240"/>
      <c r="AI23" s="240"/>
      <c r="AJ23" s="240"/>
      <c r="AK23" s="240"/>
      <c r="AL23" s="247"/>
      <c r="AM23" s="247"/>
      <c r="AN23" s="247"/>
      <c r="AO23" s="247"/>
      <c r="AP23" s="247"/>
      <c r="AQ23" s="247"/>
      <c r="AR23" s="247"/>
      <c r="AS23" s="247"/>
      <c r="AT23" s="247"/>
      <c r="AU23" s="247"/>
      <c r="AV23" s="237"/>
    </row>
    <row r="24" spans="1:48" s="151" customFormat="1" x14ac:dyDescent="0.35">
      <c r="A24" s="162"/>
      <c r="B24" s="99"/>
      <c r="C24" s="413"/>
      <c r="D24" s="431"/>
      <c r="E24" s="581" t="s">
        <v>624</v>
      </c>
      <c r="F24" s="582" t="s">
        <v>209</v>
      </c>
      <c r="G24" s="582" t="s">
        <v>209</v>
      </c>
      <c r="H24" s="582" t="s">
        <v>209</v>
      </c>
      <c r="I24" s="582" t="s">
        <v>209</v>
      </c>
      <c r="J24" s="582" t="s">
        <v>209</v>
      </c>
      <c r="K24" s="245"/>
      <c r="L24" s="245"/>
      <c r="M24" s="245"/>
      <c r="N24" s="245"/>
      <c r="O24" s="245"/>
      <c r="P24" s="243"/>
      <c r="Q24" s="216"/>
      <c r="R24" s="216"/>
      <c r="S24" s="216"/>
      <c r="T24" s="236"/>
      <c r="U24" s="243"/>
      <c r="V24" s="243"/>
      <c r="W24" s="243"/>
      <c r="X24" s="243"/>
      <c r="Y24" s="243"/>
      <c r="Z24" s="243"/>
      <c r="AA24" s="240"/>
      <c r="AB24" s="240"/>
      <c r="AC24" s="240"/>
      <c r="AD24" s="240"/>
      <c r="AE24" s="240"/>
      <c r="AF24" s="240"/>
      <c r="AG24" s="240"/>
      <c r="AH24" s="240"/>
      <c r="AI24" s="240"/>
      <c r="AJ24" s="240"/>
      <c r="AK24" s="240"/>
      <c r="AL24" s="247"/>
      <c r="AM24" s="247"/>
      <c r="AN24" s="247"/>
      <c r="AO24" s="247"/>
      <c r="AP24" s="247"/>
      <c r="AQ24" s="247"/>
      <c r="AR24" s="247"/>
      <c r="AS24" s="247"/>
      <c r="AT24" s="247"/>
      <c r="AU24" s="247"/>
      <c r="AV24" s="237"/>
    </row>
    <row r="25" spans="1:48" s="151" customFormat="1" x14ac:dyDescent="0.35">
      <c r="A25" s="162">
        <v>7</v>
      </c>
      <c r="B25" s="99" t="s">
        <v>484</v>
      </c>
      <c r="C25" s="413" t="s">
        <v>270</v>
      </c>
      <c r="D25" s="431">
        <v>2</v>
      </c>
      <c r="E25" s="588" t="s">
        <v>614</v>
      </c>
      <c r="F25" s="582" t="s">
        <v>209</v>
      </c>
      <c r="G25" s="582" t="s">
        <v>209</v>
      </c>
      <c r="H25" s="582" t="s">
        <v>209</v>
      </c>
      <c r="I25" s="582" t="s">
        <v>209</v>
      </c>
      <c r="J25" s="582" t="s">
        <v>209</v>
      </c>
      <c r="K25" s="245"/>
      <c r="L25" s="245"/>
      <c r="M25" s="245"/>
      <c r="N25" s="245"/>
      <c r="O25" s="245"/>
      <c r="P25" s="243" t="s">
        <v>633</v>
      </c>
      <c r="Q25" s="572" t="s">
        <v>209</v>
      </c>
      <c r="R25" s="572" t="s">
        <v>209</v>
      </c>
      <c r="S25" s="572" t="s">
        <v>209</v>
      </c>
      <c r="T25" s="572" t="s">
        <v>209</v>
      </c>
      <c r="U25" s="572" t="s">
        <v>209</v>
      </c>
      <c r="V25" s="243"/>
      <c r="W25" s="243"/>
      <c r="X25" s="243"/>
      <c r="Y25" s="243"/>
      <c r="Z25" s="243"/>
      <c r="AA25" s="240" t="s">
        <v>654</v>
      </c>
      <c r="AB25" s="573" t="s">
        <v>209</v>
      </c>
      <c r="AC25" s="573" t="s">
        <v>209</v>
      </c>
      <c r="AD25" s="573" t="s">
        <v>209</v>
      </c>
      <c r="AE25" s="573" t="s">
        <v>209</v>
      </c>
      <c r="AF25" s="573" t="s">
        <v>209</v>
      </c>
      <c r="AG25" s="240"/>
      <c r="AH25" s="240"/>
      <c r="AI25" s="240"/>
      <c r="AJ25" s="240"/>
      <c r="AK25" s="240"/>
      <c r="AL25" s="247"/>
      <c r="AM25" s="247"/>
      <c r="AN25" s="247"/>
      <c r="AO25" s="247"/>
      <c r="AP25" s="247"/>
      <c r="AQ25" s="247"/>
      <c r="AR25" s="247"/>
      <c r="AS25" s="247"/>
      <c r="AT25" s="247"/>
      <c r="AU25" s="247"/>
      <c r="AV25" s="237"/>
    </row>
    <row r="26" spans="1:48" s="151" customFormat="1" x14ac:dyDescent="0.35">
      <c r="A26" s="162"/>
      <c r="B26" s="99"/>
      <c r="C26" s="413"/>
      <c r="D26" s="431"/>
      <c r="E26" s="588" t="s">
        <v>621</v>
      </c>
      <c r="F26" s="582" t="s">
        <v>209</v>
      </c>
      <c r="G26" s="582" t="s">
        <v>209</v>
      </c>
      <c r="H26" s="582" t="s">
        <v>209</v>
      </c>
      <c r="I26" s="582" t="s">
        <v>209</v>
      </c>
      <c r="J26" s="582" t="s">
        <v>209</v>
      </c>
      <c r="K26" s="245"/>
      <c r="L26" s="245"/>
      <c r="M26" s="245"/>
      <c r="N26" s="245"/>
      <c r="O26" s="245"/>
      <c r="P26" s="243"/>
      <c r="Q26" s="572"/>
      <c r="R26" s="572"/>
      <c r="S26" s="572"/>
      <c r="T26" s="572"/>
      <c r="U26" s="572"/>
      <c r="V26" s="243"/>
      <c r="W26" s="243"/>
      <c r="X26" s="243"/>
      <c r="Y26" s="243"/>
      <c r="Z26" s="243"/>
      <c r="AA26" s="240"/>
      <c r="AB26" s="573"/>
      <c r="AC26" s="573"/>
      <c r="AD26" s="573"/>
      <c r="AE26" s="573"/>
      <c r="AF26" s="573"/>
      <c r="AG26" s="240"/>
      <c r="AH26" s="240"/>
      <c r="AI26" s="240"/>
      <c r="AJ26" s="240"/>
      <c r="AK26" s="240"/>
      <c r="AL26" s="247"/>
      <c r="AM26" s="247"/>
      <c r="AN26" s="247"/>
      <c r="AO26" s="247"/>
      <c r="AP26" s="247"/>
      <c r="AQ26" s="247"/>
      <c r="AR26" s="247"/>
      <c r="AS26" s="247"/>
      <c r="AT26" s="247"/>
      <c r="AU26" s="247"/>
      <c r="AV26" s="237"/>
    </row>
    <row r="27" spans="1:48" s="151" customFormat="1" x14ac:dyDescent="0.35">
      <c r="A27" s="162"/>
      <c r="B27" s="99"/>
      <c r="C27" s="413"/>
      <c r="D27" s="431"/>
      <c r="E27" s="581" t="s">
        <v>624</v>
      </c>
      <c r="F27" s="582" t="s">
        <v>209</v>
      </c>
      <c r="G27" s="582" t="s">
        <v>209</v>
      </c>
      <c r="H27" s="582" t="s">
        <v>209</v>
      </c>
      <c r="I27" s="582" t="s">
        <v>209</v>
      </c>
      <c r="J27" s="582" t="s">
        <v>209</v>
      </c>
      <c r="K27" s="245"/>
      <c r="L27" s="245"/>
      <c r="M27" s="245"/>
      <c r="N27" s="245"/>
      <c r="O27" s="245"/>
      <c r="P27" s="243"/>
      <c r="Q27" s="216"/>
      <c r="R27" s="216"/>
      <c r="S27" s="216"/>
      <c r="T27" s="236"/>
      <c r="U27" s="243"/>
      <c r="V27" s="243"/>
      <c r="W27" s="243"/>
      <c r="X27" s="243"/>
      <c r="Y27" s="243"/>
      <c r="Z27" s="243"/>
      <c r="AA27" s="240"/>
      <c r="AB27" s="240"/>
      <c r="AC27" s="240"/>
      <c r="AD27" s="240"/>
      <c r="AE27" s="240"/>
      <c r="AF27" s="240"/>
      <c r="AG27" s="240"/>
      <c r="AH27" s="240"/>
      <c r="AI27" s="240"/>
      <c r="AJ27" s="240"/>
      <c r="AK27" s="240"/>
      <c r="AL27" s="247"/>
      <c r="AM27" s="247"/>
      <c r="AN27" s="247"/>
      <c r="AO27" s="247"/>
      <c r="AP27" s="247"/>
      <c r="AQ27" s="247"/>
      <c r="AR27" s="247"/>
      <c r="AS27" s="247"/>
      <c r="AT27" s="247"/>
      <c r="AU27" s="247"/>
      <c r="AV27" s="237"/>
    </row>
    <row r="28" spans="1:48" s="151" customFormat="1" x14ac:dyDescent="0.35">
      <c r="A28" s="162">
        <v>8</v>
      </c>
      <c r="B28" s="99" t="s">
        <v>485</v>
      </c>
      <c r="C28" s="413" t="s">
        <v>276</v>
      </c>
      <c r="D28" s="431">
        <v>2</v>
      </c>
      <c r="E28" s="588" t="s">
        <v>614</v>
      </c>
      <c r="F28" s="582" t="s">
        <v>209</v>
      </c>
      <c r="G28" s="582" t="s">
        <v>209</v>
      </c>
      <c r="H28" s="582" t="s">
        <v>209</v>
      </c>
      <c r="I28" s="582" t="s">
        <v>209</v>
      </c>
      <c r="J28" s="582" t="s">
        <v>209</v>
      </c>
      <c r="K28" s="245"/>
      <c r="L28" s="245"/>
      <c r="M28" s="245"/>
      <c r="N28" s="245"/>
      <c r="O28" s="245"/>
      <c r="P28" s="243" t="s">
        <v>635</v>
      </c>
      <c r="Q28" s="572" t="s">
        <v>209</v>
      </c>
      <c r="R28" s="572" t="s">
        <v>209</v>
      </c>
      <c r="S28" s="572" t="s">
        <v>209</v>
      </c>
      <c r="T28" s="572" t="s">
        <v>209</v>
      </c>
      <c r="U28" s="572" t="s">
        <v>209</v>
      </c>
      <c r="V28" s="243"/>
      <c r="W28" s="243"/>
      <c r="X28" s="243"/>
      <c r="Y28" s="243"/>
      <c r="Z28" s="243"/>
      <c r="AA28" s="240"/>
      <c r="AB28" s="240"/>
      <c r="AC28" s="240"/>
      <c r="AD28" s="240"/>
      <c r="AE28" s="240"/>
      <c r="AF28" s="240"/>
      <c r="AG28" s="240"/>
      <c r="AH28" s="240"/>
      <c r="AI28" s="240"/>
      <c r="AJ28" s="240"/>
      <c r="AK28" s="240"/>
      <c r="AL28" s="247"/>
      <c r="AM28" s="247"/>
      <c r="AN28" s="247"/>
      <c r="AO28" s="247"/>
      <c r="AP28" s="247"/>
      <c r="AQ28" s="247"/>
      <c r="AR28" s="247"/>
      <c r="AS28" s="247"/>
      <c r="AT28" s="247"/>
      <c r="AU28" s="247"/>
      <c r="AV28" s="237"/>
    </row>
    <row r="29" spans="1:48" s="151" customFormat="1" x14ac:dyDescent="0.35">
      <c r="A29" s="162"/>
      <c r="B29" s="99"/>
      <c r="C29" s="413"/>
      <c r="D29" s="431"/>
      <c r="E29" s="588" t="s">
        <v>621</v>
      </c>
      <c r="F29" s="582" t="s">
        <v>209</v>
      </c>
      <c r="G29" s="582" t="s">
        <v>209</v>
      </c>
      <c r="H29" s="582" t="s">
        <v>209</v>
      </c>
      <c r="I29" s="582" t="s">
        <v>209</v>
      </c>
      <c r="J29" s="582" t="s">
        <v>209</v>
      </c>
      <c r="K29" s="245"/>
      <c r="L29" s="245"/>
      <c r="M29" s="245"/>
      <c r="N29" s="245"/>
      <c r="O29" s="245"/>
      <c r="P29" s="243"/>
      <c r="Q29" s="572"/>
      <c r="R29" s="572"/>
      <c r="S29" s="572"/>
      <c r="T29" s="572"/>
      <c r="U29" s="572"/>
      <c r="V29" s="243"/>
      <c r="W29" s="243"/>
      <c r="X29" s="243"/>
      <c r="Y29" s="243"/>
      <c r="Z29" s="243"/>
      <c r="AA29" s="240"/>
      <c r="AB29" s="240"/>
      <c r="AC29" s="240"/>
      <c r="AD29" s="240"/>
      <c r="AE29" s="240"/>
      <c r="AF29" s="240"/>
      <c r="AG29" s="240"/>
      <c r="AH29" s="240"/>
      <c r="AI29" s="240"/>
      <c r="AJ29" s="240"/>
      <c r="AK29" s="240"/>
      <c r="AL29" s="247"/>
      <c r="AM29" s="247"/>
      <c r="AN29" s="247"/>
      <c r="AO29" s="247"/>
      <c r="AP29" s="247"/>
      <c r="AQ29" s="247"/>
      <c r="AR29" s="247"/>
      <c r="AS29" s="247"/>
      <c r="AT29" s="247"/>
      <c r="AU29" s="247"/>
      <c r="AV29" s="237"/>
    </row>
    <row r="30" spans="1:48" s="151" customFormat="1" x14ac:dyDescent="0.35">
      <c r="A30" s="162"/>
      <c r="B30" s="99"/>
      <c r="C30" s="413"/>
      <c r="D30" s="431"/>
      <c r="E30" s="581" t="s">
        <v>624</v>
      </c>
      <c r="F30" s="582" t="s">
        <v>209</v>
      </c>
      <c r="G30" s="582" t="s">
        <v>209</v>
      </c>
      <c r="H30" s="582" t="s">
        <v>209</v>
      </c>
      <c r="I30" s="582" t="s">
        <v>209</v>
      </c>
      <c r="J30" s="582" t="s">
        <v>209</v>
      </c>
      <c r="K30" s="245"/>
      <c r="L30" s="245"/>
      <c r="M30" s="245"/>
      <c r="N30" s="245"/>
      <c r="O30" s="245"/>
      <c r="P30" s="243"/>
      <c r="Q30" s="216"/>
      <c r="R30" s="216"/>
      <c r="S30" s="216"/>
      <c r="T30" s="236"/>
      <c r="U30" s="243"/>
      <c r="V30" s="243"/>
      <c r="W30" s="243"/>
      <c r="X30" s="243"/>
      <c r="Y30" s="243"/>
      <c r="Z30" s="243"/>
      <c r="AA30" s="240"/>
      <c r="AB30" s="240"/>
      <c r="AC30" s="240"/>
      <c r="AD30" s="240"/>
      <c r="AE30" s="240"/>
      <c r="AF30" s="240"/>
      <c r="AG30" s="240"/>
      <c r="AH30" s="240"/>
      <c r="AI30" s="240"/>
      <c r="AJ30" s="240"/>
      <c r="AK30" s="240"/>
      <c r="AL30" s="247"/>
      <c r="AM30" s="247"/>
      <c r="AN30" s="247"/>
      <c r="AO30" s="247"/>
      <c r="AP30" s="247"/>
      <c r="AQ30" s="247"/>
      <c r="AR30" s="247"/>
      <c r="AS30" s="247"/>
      <c r="AT30" s="247"/>
      <c r="AU30" s="247"/>
      <c r="AV30" s="237"/>
    </row>
    <row r="31" spans="1:48" s="151" customFormat="1" x14ac:dyDescent="0.35">
      <c r="A31" s="162">
        <v>9</v>
      </c>
      <c r="B31" s="99" t="s">
        <v>486</v>
      </c>
      <c r="C31" s="413" t="s">
        <v>873</v>
      </c>
      <c r="D31" s="431">
        <v>2</v>
      </c>
      <c r="E31" s="588" t="s">
        <v>614</v>
      </c>
      <c r="F31" s="582" t="s">
        <v>209</v>
      </c>
      <c r="G31" s="582" t="s">
        <v>209</v>
      </c>
      <c r="H31" s="582" t="s">
        <v>209</v>
      </c>
      <c r="I31" s="582" t="s">
        <v>209</v>
      </c>
      <c r="J31" s="582" t="s">
        <v>209</v>
      </c>
      <c r="K31" s="245"/>
      <c r="L31" s="245"/>
      <c r="M31" s="245"/>
      <c r="N31" s="245"/>
      <c r="O31" s="245"/>
      <c r="P31" s="243" t="s">
        <v>634</v>
      </c>
      <c r="Q31" s="572" t="s">
        <v>209</v>
      </c>
      <c r="R31" s="572" t="s">
        <v>209</v>
      </c>
      <c r="S31" s="572" t="s">
        <v>209</v>
      </c>
      <c r="T31" s="572" t="s">
        <v>209</v>
      </c>
      <c r="U31" s="572" t="s">
        <v>209</v>
      </c>
      <c r="V31" s="243"/>
      <c r="W31" s="243"/>
      <c r="X31" s="243"/>
      <c r="Y31" s="243"/>
      <c r="Z31" s="243"/>
      <c r="AA31" s="240" t="s">
        <v>644</v>
      </c>
      <c r="AB31" s="573" t="s">
        <v>209</v>
      </c>
      <c r="AC31" s="573" t="s">
        <v>209</v>
      </c>
      <c r="AD31" s="573" t="s">
        <v>209</v>
      </c>
      <c r="AE31" s="573" t="s">
        <v>209</v>
      </c>
      <c r="AF31" s="573" t="s">
        <v>209</v>
      </c>
      <c r="AG31" s="240"/>
      <c r="AH31" s="240"/>
      <c r="AI31" s="240"/>
      <c r="AJ31" s="240"/>
      <c r="AK31" s="240"/>
      <c r="AL31" s="247"/>
      <c r="AM31" s="247"/>
      <c r="AN31" s="247"/>
      <c r="AO31" s="247"/>
      <c r="AP31" s="247"/>
      <c r="AQ31" s="247"/>
      <c r="AR31" s="247"/>
      <c r="AS31" s="247"/>
      <c r="AT31" s="247"/>
      <c r="AU31" s="247"/>
      <c r="AV31" s="237"/>
    </row>
    <row r="32" spans="1:48" s="151" customFormat="1" x14ac:dyDescent="0.35">
      <c r="A32" s="162"/>
      <c r="B32" s="99"/>
      <c r="C32" s="414"/>
      <c r="D32" s="431"/>
      <c r="E32" s="588" t="s">
        <v>621</v>
      </c>
      <c r="F32" s="582" t="s">
        <v>209</v>
      </c>
      <c r="G32" s="582" t="s">
        <v>209</v>
      </c>
      <c r="H32" s="582" t="s">
        <v>209</v>
      </c>
      <c r="I32" s="582" t="s">
        <v>209</v>
      </c>
      <c r="J32" s="582" t="s">
        <v>209</v>
      </c>
      <c r="K32" s="245"/>
      <c r="L32" s="245"/>
      <c r="M32" s="245"/>
      <c r="N32" s="245"/>
      <c r="O32" s="245"/>
      <c r="P32" s="243"/>
      <c r="Q32" s="572"/>
      <c r="R32" s="572"/>
      <c r="S32" s="572"/>
      <c r="T32" s="572"/>
      <c r="U32" s="572"/>
      <c r="V32" s="243"/>
      <c r="W32" s="243"/>
      <c r="X32" s="243"/>
      <c r="Y32" s="243"/>
      <c r="Z32" s="243"/>
      <c r="AA32" s="240"/>
      <c r="AB32" s="573"/>
      <c r="AC32" s="573"/>
      <c r="AD32" s="573"/>
      <c r="AE32" s="573"/>
      <c r="AF32" s="573"/>
      <c r="AG32" s="240"/>
      <c r="AH32" s="240"/>
      <c r="AI32" s="240"/>
      <c r="AJ32" s="240"/>
      <c r="AK32" s="240"/>
      <c r="AL32" s="247"/>
      <c r="AM32" s="247"/>
      <c r="AN32" s="247"/>
      <c r="AO32" s="247"/>
      <c r="AP32" s="247"/>
      <c r="AQ32" s="247"/>
      <c r="AR32" s="247"/>
      <c r="AS32" s="247"/>
      <c r="AT32" s="247"/>
      <c r="AU32" s="247"/>
      <c r="AV32" s="237"/>
    </row>
    <row r="33" spans="1:48" s="151" customFormat="1" x14ac:dyDescent="0.35">
      <c r="A33" s="162"/>
      <c r="B33" s="99"/>
      <c r="C33" s="414"/>
      <c r="D33" s="431"/>
      <c r="E33" s="581" t="s">
        <v>624</v>
      </c>
      <c r="F33" s="582" t="s">
        <v>209</v>
      </c>
      <c r="G33" s="582" t="s">
        <v>209</v>
      </c>
      <c r="H33" s="582" t="s">
        <v>209</v>
      </c>
      <c r="I33" s="582" t="s">
        <v>209</v>
      </c>
      <c r="J33" s="582" t="s">
        <v>209</v>
      </c>
      <c r="K33" s="245"/>
      <c r="L33" s="245"/>
      <c r="M33" s="245"/>
      <c r="N33" s="245"/>
      <c r="O33" s="245"/>
      <c r="P33" s="243"/>
      <c r="Q33" s="216"/>
      <c r="R33" s="216"/>
      <c r="S33" s="216"/>
      <c r="T33" s="236"/>
      <c r="U33" s="243"/>
      <c r="V33" s="243"/>
      <c r="W33" s="243"/>
      <c r="X33" s="243"/>
      <c r="Y33" s="243"/>
      <c r="Z33" s="243"/>
      <c r="AA33" s="240"/>
      <c r="AB33" s="240"/>
      <c r="AC33" s="240"/>
      <c r="AD33" s="240"/>
      <c r="AE33" s="240"/>
      <c r="AF33" s="240"/>
      <c r="AG33" s="240"/>
      <c r="AH33" s="240"/>
      <c r="AI33" s="240"/>
      <c r="AJ33" s="240"/>
      <c r="AK33" s="240"/>
      <c r="AL33" s="247"/>
      <c r="AM33" s="247"/>
      <c r="AN33" s="247"/>
      <c r="AO33" s="247"/>
      <c r="AP33" s="247"/>
      <c r="AQ33" s="247"/>
      <c r="AR33" s="247"/>
      <c r="AS33" s="247"/>
      <c r="AT33" s="247"/>
      <c r="AU33" s="247"/>
      <c r="AV33" s="237"/>
    </row>
    <row r="34" spans="1:48" s="151" customFormat="1" x14ac:dyDescent="0.35">
      <c r="A34" s="162">
        <v>10</v>
      </c>
      <c r="B34" s="99" t="s">
        <v>487</v>
      </c>
      <c r="C34" s="414" t="s">
        <v>187</v>
      </c>
      <c r="D34" s="99">
        <v>4</v>
      </c>
      <c r="E34" s="588" t="s">
        <v>614</v>
      </c>
      <c r="F34" s="582" t="s">
        <v>209</v>
      </c>
      <c r="G34" s="582" t="s">
        <v>209</v>
      </c>
      <c r="H34" s="582" t="s">
        <v>209</v>
      </c>
      <c r="I34" s="582" t="s">
        <v>209</v>
      </c>
      <c r="J34" s="582" t="s">
        <v>209</v>
      </c>
      <c r="K34" s="245"/>
      <c r="L34" s="245"/>
      <c r="M34" s="245"/>
      <c r="N34" s="245"/>
      <c r="O34" s="245"/>
      <c r="P34" s="243"/>
      <c r="Q34" s="216"/>
      <c r="R34" s="216"/>
      <c r="S34" s="216"/>
      <c r="T34" s="236"/>
      <c r="U34" s="243"/>
      <c r="V34" s="243"/>
      <c r="W34" s="243"/>
      <c r="X34" s="243"/>
      <c r="Y34" s="243"/>
      <c r="Z34" s="243"/>
      <c r="AA34" s="240" t="s">
        <v>645</v>
      </c>
      <c r="AB34" s="573" t="s">
        <v>209</v>
      </c>
      <c r="AC34" s="573" t="s">
        <v>209</v>
      </c>
      <c r="AD34" s="573" t="s">
        <v>209</v>
      </c>
      <c r="AE34" s="573" t="s">
        <v>209</v>
      </c>
      <c r="AF34" s="573" t="s">
        <v>209</v>
      </c>
      <c r="AG34" s="240"/>
      <c r="AH34" s="240"/>
      <c r="AI34" s="240"/>
      <c r="AJ34" s="240"/>
      <c r="AK34" s="240"/>
      <c r="AL34" s="247"/>
      <c r="AM34" s="247"/>
      <c r="AN34" s="247"/>
      <c r="AO34" s="247"/>
      <c r="AP34" s="247"/>
      <c r="AQ34" s="247"/>
      <c r="AR34" s="247"/>
      <c r="AS34" s="247"/>
      <c r="AT34" s="247"/>
      <c r="AU34" s="247"/>
      <c r="AV34" s="237"/>
    </row>
    <row r="35" spans="1:48" s="151" customFormat="1" x14ac:dyDescent="0.35">
      <c r="A35" s="162"/>
      <c r="B35" s="99"/>
      <c r="C35" s="414"/>
      <c r="D35" s="430"/>
      <c r="E35" s="588" t="s">
        <v>621</v>
      </c>
      <c r="F35" s="582" t="s">
        <v>209</v>
      </c>
      <c r="G35" s="582" t="s">
        <v>209</v>
      </c>
      <c r="H35" s="582" t="s">
        <v>209</v>
      </c>
      <c r="I35" s="582" t="s">
        <v>209</v>
      </c>
      <c r="J35" s="582" t="s">
        <v>209</v>
      </c>
      <c r="K35" s="245"/>
      <c r="L35" s="245"/>
      <c r="M35" s="245"/>
      <c r="N35" s="245"/>
      <c r="O35" s="245"/>
      <c r="P35" s="243"/>
      <c r="Q35" s="216"/>
      <c r="R35" s="216"/>
      <c r="S35" s="216"/>
      <c r="T35" s="236"/>
      <c r="U35" s="243"/>
      <c r="V35" s="243"/>
      <c r="W35" s="243"/>
      <c r="X35" s="243"/>
      <c r="Y35" s="243"/>
      <c r="Z35" s="243"/>
      <c r="AA35" s="240"/>
      <c r="AB35" s="573"/>
      <c r="AC35" s="573"/>
      <c r="AD35" s="573"/>
      <c r="AE35" s="573"/>
      <c r="AF35" s="573"/>
      <c r="AG35" s="240"/>
      <c r="AH35" s="240"/>
      <c r="AI35" s="240"/>
      <c r="AJ35" s="240"/>
      <c r="AK35" s="240"/>
      <c r="AL35" s="247"/>
      <c r="AM35" s="247"/>
      <c r="AN35" s="247"/>
      <c r="AO35" s="247"/>
      <c r="AP35" s="247"/>
      <c r="AQ35" s="247"/>
      <c r="AR35" s="247"/>
      <c r="AS35" s="247"/>
      <c r="AT35" s="247"/>
      <c r="AU35" s="247"/>
      <c r="AV35" s="237"/>
    </row>
    <row r="36" spans="1:48" s="151" customFormat="1" x14ac:dyDescent="0.35">
      <c r="A36" s="162"/>
      <c r="B36" s="99"/>
      <c r="C36" s="414"/>
      <c r="D36" s="430"/>
      <c r="E36" s="581" t="s">
        <v>624</v>
      </c>
      <c r="F36" s="582" t="s">
        <v>209</v>
      </c>
      <c r="G36" s="582" t="s">
        <v>209</v>
      </c>
      <c r="H36" s="582" t="s">
        <v>209</v>
      </c>
      <c r="I36" s="582" t="s">
        <v>209</v>
      </c>
      <c r="J36" s="582" t="s">
        <v>209</v>
      </c>
      <c r="K36" s="245"/>
      <c r="L36" s="245"/>
      <c r="M36" s="245"/>
      <c r="N36" s="245"/>
      <c r="O36" s="245"/>
      <c r="P36" s="243"/>
      <c r="Q36" s="216"/>
      <c r="R36" s="216"/>
      <c r="S36" s="216"/>
      <c r="T36" s="236"/>
      <c r="U36" s="243"/>
      <c r="V36" s="243"/>
      <c r="W36" s="243"/>
      <c r="X36" s="243"/>
      <c r="Y36" s="243"/>
      <c r="Z36" s="243"/>
      <c r="AA36" s="240" t="s">
        <v>649</v>
      </c>
      <c r="AB36" s="573" t="s">
        <v>209</v>
      </c>
      <c r="AC36" s="573" t="s">
        <v>209</v>
      </c>
      <c r="AD36" s="573" t="s">
        <v>209</v>
      </c>
      <c r="AE36" s="573" t="s">
        <v>209</v>
      </c>
      <c r="AF36" s="573" t="s">
        <v>209</v>
      </c>
      <c r="AG36" s="240"/>
      <c r="AH36" s="240"/>
      <c r="AI36" s="240"/>
      <c r="AJ36" s="240"/>
      <c r="AK36" s="240"/>
      <c r="AL36" s="247"/>
      <c r="AM36" s="247"/>
      <c r="AN36" s="247"/>
      <c r="AO36" s="247"/>
      <c r="AP36" s="247"/>
      <c r="AQ36" s="247"/>
      <c r="AR36" s="247"/>
      <c r="AS36" s="247"/>
      <c r="AT36" s="247"/>
      <c r="AU36" s="247"/>
      <c r="AV36" s="237"/>
    </row>
    <row r="37" spans="1:48" s="151" customFormat="1" x14ac:dyDescent="0.35">
      <c r="A37" s="162"/>
      <c r="B37" s="99"/>
      <c r="C37" s="414"/>
      <c r="D37" s="430"/>
      <c r="E37" s="377"/>
      <c r="F37" s="363"/>
      <c r="G37" s="363"/>
      <c r="H37" s="363"/>
      <c r="I37" s="245"/>
      <c r="J37" s="245"/>
      <c r="K37" s="245"/>
      <c r="L37" s="245"/>
      <c r="M37" s="245"/>
      <c r="N37" s="245"/>
      <c r="O37" s="245"/>
      <c r="P37" s="243"/>
      <c r="Q37" s="216"/>
      <c r="R37" s="216"/>
      <c r="S37" s="216"/>
      <c r="T37" s="236"/>
      <c r="U37" s="243"/>
      <c r="V37" s="243"/>
      <c r="W37" s="243"/>
      <c r="X37" s="243"/>
      <c r="Y37" s="243"/>
      <c r="Z37" s="243"/>
      <c r="AA37" s="240" t="s">
        <v>650</v>
      </c>
      <c r="AB37" s="573" t="s">
        <v>209</v>
      </c>
      <c r="AC37" s="573" t="s">
        <v>209</v>
      </c>
      <c r="AD37" s="573" t="s">
        <v>209</v>
      </c>
      <c r="AE37" s="573" t="s">
        <v>209</v>
      </c>
      <c r="AF37" s="573" t="s">
        <v>209</v>
      </c>
      <c r="AG37" s="240"/>
      <c r="AH37" s="240"/>
      <c r="AI37" s="240"/>
      <c r="AJ37" s="240"/>
      <c r="AK37" s="240"/>
      <c r="AL37" s="247"/>
      <c r="AM37" s="247"/>
      <c r="AN37" s="247"/>
      <c r="AO37" s="247"/>
      <c r="AP37" s="247"/>
      <c r="AQ37" s="247"/>
      <c r="AR37" s="247"/>
      <c r="AS37" s="247"/>
      <c r="AT37" s="247"/>
      <c r="AU37" s="247"/>
      <c r="AV37" s="237"/>
    </row>
    <row r="38" spans="1:48" s="151" customFormat="1" x14ac:dyDescent="0.35">
      <c r="A38" s="162"/>
      <c r="B38" s="99"/>
      <c r="C38" s="414"/>
      <c r="D38" s="430"/>
      <c r="E38" s="377"/>
      <c r="F38" s="363"/>
      <c r="G38" s="363"/>
      <c r="H38" s="363"/>
      <c r="I38" s="245"/>
      <c r="J38" s="245"/>
      <c r="K38" s="245"/>
      <c r="L38" s="245"/>
      <c r="M38" s="245"/>
      <c r="N38" s="245"/>
      <c r="O38" s="245"/>
      <c r="P38" s="243"/>
      <c r="Q38" s="216"/>
      <c r="R38" s="216"/>
      <c r="S38" s="216"/>
      <c r="T38" s="236"/>
      <c r="U38" s="243"/>
      <c r="V38" s="243"/>
      <c r="W38" s="243"/>
      <c r="X38" s="243"/>
      <c r="Y38" s="243"/>
      <c r="Z38" s="243"/>
      <c r="AA38" s="240" t="s">
        <v>655</v>
      </c>
      <c r="AB38" s="573" t="s">
        <v>209</v>
      </c>
      <c r="AC38" s="573" t="s">
        <v>209</v>
      </c>
      <c r="AD38" s="573" t="s">
        <v>209</v>
      </c>
      <c r="AE38" s="573" t="s">
        <v>209</v>
      </c>
      <c r="AF38" s="573" t="s">
        <v>209</v>
      </c>
      <c r="AG38" s="240"/>
      <c r="AH38" s="240"/>
      <c r="AI38" s="240"/>
      <c r="AJ38" s="240"/>
      <c r="AK38" s="240"/>
      <c r="AL38" s="247"/>
      <c r="AM38" s="247"/>
      <c r="AN38" s="247"/>
      <c r="AO38" s="247"/>
      <c r="AP38" s="247"/>
      <c r="AQ38" s="247"/>
      <c r="AR38" s="247"/>
      <c r="AS38" s="247"/>
      <c r="AT38" s="247"/>
      <c r="AU38" s="247"/>
      <c r="AV38" s="237"/>
    </row>
    <row r="39" spans="1:48" s="151" customFormat="1" x14ac:dyDescent="0.35">
      <c r="A39" s="162">
        <v>11</v>
      </c>
      <c r="B39" s="99" t="s">
        <v>488</v>
      </c>
      <c r="C39" s="414" t="s">
        <v>288</v>
      </c>
      <c r="D39" s="430">
        <v>6</v>
      </c>
      <c r="E39" s="588" t="s">
        <v>614</v>
      </c>
      <c r="F39" s="582" t="s">
        <v>209</v>
      </c>
      <c r="G39" s="582" t="s">
        <v>209</v>
      </c>
      <c r="H39" s="582" t="s">
        <v>209</v>
      </c>
      <c r="I39" s="582" t="s">
        <v>209</v>
      </c>
      <c r="J39" s="582" t="s">
        <v>209</v>
      </c>
      <c r="K39" s="582" t="s">
        <v>209</v>
      </c>
      <c r="L39" s="582" t="s">
        <v>209</v>
      </c>
      <c r="M39" s="582" t="s">
        <v>209</v>
      </c>
      <c r="N39" s="245"/>
      <c r="O39" s="245"/>
      <c r="P39" s="243"/>
      <c r="Q39" s="216"/>
      <c r="R39" s="216"/>
      <c r="S39" s="216"/>
      <c r="T39" s="236"/>
      <c r="U39" s="243"/>
      <c r="V39" s="243"/>
      <c r="W39" s="243"/>
      <c r="X39" s="243"/>
      <c r="Y39" s="243"/>
      <c r="Z39" s="243"/>
      <c r="AA39" s="240" t="s">
        <v>647</v>
      </c>
      <c r="AB39" s="573" t="s">
        <v>209</v>
      </c>
      <c r="AC39" s="573" t="s">
        <v>209</v>
      </c>
      <c r="AD39" s="573" t="s">
        <v>209</v>
      </c>
      <c r="AE39" s="573" t="s">
        <v>209</v>
      </c>
      <c r="AF39" s="573" t="s">
        <v>209</v>
      </c>
      <c r="AG39" s="573" t="s">
        <v>209</v>
      </c>
      <c r="AH39" s="573" t="s">
        <v>209</v>
      </c>
      <c r="AI39" s="573" t="s">
        <v>209</v>
      </c>
      <c r="AJ39" s="240"/>
      <c r="AK39" s="240"/>
      <c r="AL39" s="247" t="s">
        <v>659</v>
      </c>
      <c r="AM39" s="574" t="s">
        <v>209</v>
      </c>
      <c r="AN39" s="574" t="s">
        <v>209</v>
      </c>
      <c r="AO39" s="574" t="s">
        <v>209</v>
      </c>
      <c r="AP39" s="574" t="s">
        <v>209</v>
      </c>
      <c r="AQ39" s="574" t="s">
        <v>209</v>
      </c>
      <c r="AR39" s="574" t="s">
        <v>209</v>
      </c>
      <c r="AS39" s="574" t="s">
        <v>209</v>
      </c>
      <c r="AT39" s="574" t="s">
        <v>209</v>
      </c>
      <c r="AU39" s="247"/>
      <c r="AV39" s="237"/>
    </row>
    <row r="40" spans="1:48" s="151" customFormat="1" x14ac:dyDescent="0.35">
      <c r="A40" s="162"/>
      <c r="B40" s="99"/>
      <c r="C40" s="414"/>
      <c r="D40" s="431"/>
      <c r="E40" s="588" t="s">
        <v>621</v>
      </c>
      <c r="F40" s="582" t="s">
        <v>209</v>
      </c>
      <c r="G40" s="582" t="s">
        <v>209</v>
      </c>
      <c r="H40" s="582" t="s">
        <v>209</v>
      </c>
      <c r="I40" s="582" t="s">
        <v>209</v>
      </c>
      <c r="J40" s="582" t="s">
        <v>209</v>
      </c>
      <c r="K40" s="582"/>
      <c r="L40" s="582"/>
      <c r="M40" s="582"/>
      <c r="N40" s="245"/>
      <c r="O40" s="245"/>
      <c r="P40" s="243"/>
      <c r="Q40" s="216"/>
      <c r="R40" s="216"/>
      <c r="S40" s="216"/>
      <c r="T40" s="236"/>
      <c r="U40" s="243"/>
      <c r="V40" s="243"/>
      <c r="W40" s="243"/>
      <c r="X40" s="243"/>
      <c r="Y40" s="243"/>
      <c r="Z40" s="243"/>
      <c r="AA40" s="240"/>
      <c r="AB40" s="573"/>
      <c r="AC40" s="573"/>
      <c r="AD40" s="573"/>
      <c r="AE40" s="573"/>
      <c r="AF40" s="573"/>
      <c r="AG40" s="573"/>
      <c r="AH40" s="573"/>
      <c r="AI40" s="573"/>
      <c r="AJ40" s="240"/>
      <c r="AK40" s="240"/>
      <c r="AL40" s="247"/>
      <c r="AM40" s="574"/>
      <c r="AN40" s="574"/>
      <c r="AO40" s="574"/>
      <c r="AP40" s="574"/>
      <c r="AQ40" s="574"/>
      <c r="AR40" s="574"/>
      <c r="AS40" s="574"/>
      <c r="AT40" s="574"/>
      <c r="AU40" s="247"/>
      <c r="AV40" s="237"/>
    </row>
    <row r="41" spans="1:48" s="151" customFormat="1" x14ac:dyDescent="0.35">
      <c r="A41" s="162"/>
      <c r="B41" s="99"/>
      <c r="C41" s="414"/>
      <c r="D41" s="431"/>
      <c r="E41" s="581" t="s">
        <v>624</v>
      </c>
      <c r="F41" s="582" t="s">
        <v>209</v>
      </c>
      <c r="G41" s="582" t="s">
        <v>209</v>
      </c>
      <c r="H41" s="582" t="s">
        <v>209</v>
      </c>
      <c r="I41" s="582" t="s">
        <v>209</v>
      </c>
      <c r="J41" s="582" t="s">
        <v>209</v>
      </c>
      <c r="K41" s="582" t="s">
        <v>209</v>
      </c>
      <c r="L41" s="582" t="s">
        <v>209</v>
      </c>
      <c r="M41" s="582" t="s">
        <v>209</v>
      </c>
      <c r="N41" s="245"/>
      <c r="O41" s="245"/>
      <c r="P41" s="243"/>
      <c r="Q41" s="216"/>
      <c r="R41" s="216"/>
      <c r="S41" s="216"/>
      <c r="T41" s="236"/>
      <c r="U41" s="243"/>
      <c r="V41" s="243"/>
      <c r="W41" s="243"/>
      <c r="X41" s="243"/>
      <c r="Y41" s="243"/>
      <c r="Z41" s="243"/>
      <c r="AA41" s="240" t="s">
        <v>648</v>
      </c>
      <c r="AB41" s="573" t="s">
        <v>209</v>
      </c>
      <c r="AC41" s="573" t="s">
        <v>209</v>
      </c>
      <c r="AD41" s="573" t="s">
        <v>209</v>
      </c>
      <c r="AE41" s="573" t="s">
        <v>209</v>
      </c>
      <c r="AF41" s="573" t="s">
        <v>209</v>
      </c>
      <c r="AG41" s="573" t="s">
        <v>209</v>
      </c>
      <c r="AH41" s="573" t="s">
        <v>209</v>
      </c>
      <c r="AI41" s="573" t="s">
        <v>209</v>
      </c>
      <c r="AJ41" s="240"/>
      <c r="AK41" s="240"/>
      <c r="AL41" s="247" t="s">
        <v>663</v>
      </c>
      <c r="AM41" s="574" t="s">
        <v>209</v>
      </c>
      <c r="AN41" s="574" t="s">
        <v>209</v>
      </c>
      <c r="AO41" s="574" t="s">
        <v>209</v>
      </c>
      <c r="AP41" s="574" t="s">
        <v>209</v>
      </c>
      <c r="AQ41" s="574" t="s">
        <v>209</v>
      </c>
      <c r="AR41" s="574" t="s">
        <v>209</v>
      </c>
      <c r="AS41" s="574" t="s">
        <v>209</v>
      </c>
      <c r="AT41" s="574" t="s">
        <v>209</v>
      </c>
      <c r="AU41" s="247"/>
      <c r="AV41" s="237"/>
    </row>
    <row r="42" spans="1:48" s="151" customFormat="1" x14ac:dyDescent="0.35">
      <c r="A42" s="162">
        <v>12</v>
      </c>
      <c r="B42" s="415" t="s">
        <v>840</v>
      </c>
      <c r="C42" s="416" t="s">
        <v>17</v>
      </c>
      <c r="D42" s="432">
        <v>2</v>
      </c>
      <c r="E42" s="588" t="s">
        <v>614</v>
      </c>
      <c r="F42" s="582" t="s">
        <v>209</v>
      </c>
      <c r="G42" s="582" t="s">
        <v>209</v>
      </c>
      <c r="H42" s="582" t="s">
        <v>209</v>
      </c>
      <c r="I42" s="582" t="s">
        <v>209</v>
      </c>
      <c r="J42" s="582" t="s">
        <v>209</v>
      </c>
      <c r="K42" s="245"/>
      <c r="L42" s="245"/>
      <c r="M42" s="245"/>
      <c r="N42" s="245"/>
      <c r="O42" s="245"/>
      <c r="P42" s="243" t="s">
        <v>635</v>
      </c>
      <c r="Q42" s="572" t="s">
        <v>209</v>
      </c>
      <c r="R42" s="572" t="s">
        <v>209</v>
      </c>
      <c r="S42" s="572" t="s">
        <v>209</v>
      </c>
      <c r="T42" s="572" t="s">
        <v>209</v>
      </c>
      <c r="U42" s="572" t="s">
        <v>209</v>
      </c>
      <c r="V42" s="572"/>
      <c r="W42" s="243"/>
      <c r="X42" s="243"/>
      <c r="Y42" s="243"/>
      <c r="Z42" s="243"/>
      <c r="AA42" s="240"/>
      <c r="AB42" s="240"/>
      <c r="AC42" s="240"/>
      <c r="AD42" s="240"/>
      <c r="AE42" s="240"/>
      <c r="AF42" s="240"/>
      <c r="AG42" s="240"/>
      <c r="AH42" s="240"/>
      <c r="AI42" s="240"/>
      <c r="AJ42" s="240"/>
      <c r="AK42" s="240"/>
      <c r="AL42" s="247"/>
      <c r="AM42" s="247"/>
      <c r="AN42" s="247"/>
      <c r="AO42" s="247"/>
      <c r="AP42" s="247"/>
      <c r="AQ42" s="247"/>
      <c r="AR42" s="247"/>
      <c r="AS42" s="247"/>
      <c r="AT42" s="247"/>
      <c r="AU42" s="247"/>
      <c r="AV42" s="237"/>
    </row>
    <row r="43" spans="1:48" s="151" customFormat="1" x14ac:dyDescent="0.35">
      <c r="A43" s="162"/>
      <c r="B43" s="415"/>
      <c r="C43" s="416"/>
      <c r="D43" s="432"/>
      <c r="E43" s="588" t="s">
        <v>621</v>
      </c>
      <c r="F43" s="582" t="s">
        <v>209</v>
      </c>
      <c r="G43" s="582" t="s">
        <v>209</v>
      </c>
      <c r="H43" s="582" t="s">
        <v>209</v>
      </c>
      <c r="I43" s="582" t="s">
        <v>209</v>
      </c>
      <c r="J43" s="582" t="s">
        <v>209</v>
      </c>
      <c r="K43" s="245"/>
      <c r="L43" s="245"/>
      <c r="M43" s="245"/>
      <c r="N43" s="245"/>
      <c r="O43" s="245"/>
      <c r="P43" s="243"/>
      <c r="Q43" s="572"/>
      <c r="R43" s="572"/>
      <c r="S43" s="572"/>
      <c r="T43" s="572"/>
      <c r="U43" s="572"/>
      <c r="V43" s="572"/>
      <c r="W43" s="243"/>
      <c r="X43" s="243"/>
      <c r="Y43" s="243"/>
      <c r="Z43" s="243"/>
      <c r="AA43" s="240"/>
      <c r="AB43" s="240"/>
      <c r="AC43" s="240"/>
      <c r="AD43" s="240"/>
      <c r="AE43" s="240"/>
      <c r="AF43" s="240"/>
      <c r="AG43" s="240"/>
      <c r="AH43" s="240"/>
      <c r="AI43" s="240"/>
      <c r="AJ43" s="240"/>
      <c r="AK43" s="240"/>
      <c r="AL43" s="247"/>
      <c r="AM43" s="247"/>
      <c r="AN43" s="247"/>
      <c r="AO43" s="247"/>
      <c r="AP43" s="247"/>
      <c r="AQ43" s="247"/>
      <c r="AR43" s="247"/>
      <c r="AS43" s="247"/>
      <c r="AT43" s="247"/>
      <c r="AU43" s="247"/>
      <c r="AV43" s="237"/>
    </row>
    <row r="44" spans="1:48" s="151" customFormat="1" x14ac:dyDescent="0.35">
      <c r="A44" s="162"/>
      <c r="B44" s="415"/>
      <c r="C44" s="416"/>
      <c r="D44" s="432"/>
      <c r="E44" s="581" t="s">
        <v>624</v>
      </c>
      <c r="F44" s="582" t="s">
        <v>209</v>
      </c>
      <c r="G44" s="582" t="s">
        <v>209</v>
      </c>
      <c r="H44" s="582" t="s">
        <v>209</v>
      </c>
      <c r="I44" s="582" t="s">
        <v>209</v>
      </c>
      <c r="J44" s="582" t="s">
        <v>209</v>
      </c>
      <c r="K44" s="245"/>
      <c r="L44" s="245"/>
      <c r="M44" s="245"/>
      <c r="N44" s="245"/>
      <c r="O44" s="245"/>
      <c r="P44" s="243"/>
      <c r="Q44" s="216"/>
      <c r="R44" s="216"/>
      <c r="S44" s="216"/>
      <c r="T44" s="236"/>
      <c r="U44" s="243"/>
      <c r="V44" s="243"/>
      <c r="W44" s="243"/>
      <c r="X44" s="243"/>
      <c r="Y44" s="243"/>
      <c r="Z44" s="243"/>
      <c r="AA44" s="240"/>
      <c r="AB44" s="240"/>
      <c r="AC44" s="240"/>
      <c r="AD44" s="240"/>
      <c r="AE44" s="240"/>
      <c r="AF44" s="240"/>
      <c r="AG44" s="240"/>
      <c r="AH44" s="240"/>
      <c r="AI44" s="240"/>
      <c r="AJ44" s="240"/>
      <c r="AK44" s="240"/>
      <c r="AL44" s="247"/>
      <c r="AM44" s="247"/>
      <c r="AN44" s="247"/>
      <c r="AO44" s="247"/>
      <c r="AP44" s="247"/>
      <c r="AQ44" s="247"/>
      <c r="AR44" s="247"/>
      <c r="AS44" s="247"/>
      <c r="AT44" s="247"/>
      <c r="AU44" s="247"/>
      <c r="AV44" s="237"/>
    </row>
    <row r="45" spans="1:48" s="151" customFormat="1" x14ac:dyDescent="0.35">
      <c r="A45" s="162">
        <v>13</v>
      </c>
      <c r="B45" s="415" t="s">
        <v>841</v>
      </c>
      <c r="C45" s="416" t="s">
        <v>802</v>
      </c>
      <c r="D45" s="432">
        <v>4</v>
      </c>
      <c r="E45" s="588" t="s">
        <v>614</v>
      </c>
      <c r="F45" s="582" t="s">
        <v>209</v>
      </c>
      <c r="G45" s="582" t="s">
        <v>209</v>
      </c>
      <c r="H45" s="582" t="s">
        <v>209</v>
      </c>
      <c r="I45" s="582" t="s">
        <v>209</v>
      </c>
      <c r="J45" s="582" t="s">
        <v>209</v>
      </c>
      <c r="K45" s="582" t="s">
        <v>209</v>
      </c>
      <c r="L45" s="582" t="s">
        <v>209</v>
      </c>
      <c r="M45" s="245"/>
      <c r="N45" s="245"/>
      <c r="O45" s="245"/>
      <c r="P45" s="243" t="s">
        <v>634</v>
      </c>
      <c r="Q45" s="572" t="s">
        <v>209</v>
      </c>
      <c r="R45" s="572" t="s">
        <v>209</v>
      </c>
      <c r="S45" s="572" t="s">
        <v>209</v>
      </c>
      <c r="T45" s="572" t="s">
        <v>209</v>
      </c>
      <c r="U45" s="572" t="s">
        <v>209</v>
      </c>
      <c r="V45" s="572" t="s">
        <v>209</v>
      </c>
      <c r="W45" s="572" t="s">
        <v>209</v>
      </c>
      <c r="X45" s="243"/>
      <c r="Y45" s="243"/>
      <c r="Z45" s="243"/>
      <c r="AA45" s="240" t="s">
        <v>644</v>
      </c>
      <c r="AB45" s="573" t="s">
        <v>209</v>
      </c>
      <c r="AC45" s="573" t="s">
        <v>209</v>
      </c>
      <c r="AD45" s="573" t="s">
        <v>209</v>
      </c>
      <c r="AE45" s="573" t="s">
        <v>209</v>
      </c>
      <c r="AF45" s="573" t="s">
        <v>209</v>
      </c>
      <c r="AG45" s="573" t="s">
        <v>209</v>
      </c>
      <c r="AH45" s="573" t="s">
        <v>209</v>
      </c>
      <c r="AI45" s="240"/>
      <c r="AJ45" s="240"/>
      <c r="AK45" s="240"/>
      <c r="AL45" s="247"/>
      <c r="AM45" s="247"/>
      <c r="AN45" s="247"/>
      <c r="AO45" s="247"/>
      <c r="AP45" s="247"/>
      <c r="AQ45" s="247"/>
      <c r="AR45" s="247"/>
      <c r="AS45" s="247"/>
      <c r="AT45" s="247"/>
      <c r="AU45" s="247"/>
      <c r="AV45" s="237"/>
    </row>
    <row r="46" spans="1:48" s="151" customFormat="1" x14ac:dyDescent="0.35">
      <c r="A46" s="162"/>
      <c r="B46" s="415"/>
      <c r="C46" s="416"/>
      <c r="D46" s="432"/>
      <c r="E46" s="588" t="s">
        <v>621</v>
      </c>
      <c r="F46" s="582" t="s">
        <v>209</v>
      </c>
      <c r="G46" s="582" t="s">
        <v>209</v>
      </c>
      <c r="H46" s="582" t="s">
        <v>209</v>
      </c>
      <c r="I46" s="582" t="s">
        <v>209</v>
      </c>
      <c r="J46" s="582" t="s">
        <v>209</v>
      </c>
      <c r="K46" s="582"/>
      <c r="L46" s="582"/>
      <c r="M46" s="245"/>
      <c r="N46" s="245"/>
      <c r="O46" s="245"/>
      <c r="P46" s="243"/>
      <c r="Q46" s="572"/>
      <c r="R46" s="572"/>
      <c r="S46" s="572"/>
      <c r="T46" s="572"/>
      <c r="U46" s="572"/>
      <c r="V46" s="572"/>
      <c r="W46" s="572"/>
      <c r="X46" s="243"/>
      <c r="Y46" s="243"/>
      <c r="Z46" s="243"/>
      <c r="AA46" s="240"/>
      <c r="AB46" s="573"/>
      <c r="AC46" s="573"/>
      <c r="AD46" s="573"/>
      <c r="AE46" s="573"/>
      <c r="AF46" s="573"/>
      <c r="AG46" s="573"/>
      <c r="AH46" s="573"/>
      <c r="AI46" s="240"/>
      <c r="AJ46" s="240"/>
      <c r="AK46" s="240"/>
      <c r="AL46" s="247"/>
      <c r="AM46" s="247"/>
      <c r="AN46" s="247"/>
      <c r="AO46" s="247"/>
      <c r="AP46" s="247"/>
      <c r="AQ46" s="247"/>
      <c r="AR46" s="247"/>
      <c r="AS46" s="247"/>
      <c r="AT46" s="247"/>
      <c r="AU46" s="247"/>
      <c r="AV46" s="237"/>
    </row>
    <row r="47" spans="1:48" s="151" customFormat="1" x14ac:dyDescent="0.35">
      <c r="A47" s="162"/>
      <c r="B47" s="415"/>
      <c r="C47" s="416"/>
      <c r="D47" s="432"/>
      <c r="E47" s="581" t="s">
        <v>624</v>
      </c>
      <c r="F47" s="582" t="s">
        <v>209</v>
      </c>
      <c r="G47" s="582" t="s">
        <v>209</v>
      </c>
      <c r="H47" s="582" t="s">
        <v>209</v>
      </c>
      <c r="I47" s="582" t="s">
        <v>209</v>
      </c>
      <c r="J47" s="582" t="s">
        <v>209</v>
      </c>
      <c r="K47" s="582" t="s">
        <v>209</v>
      </c>
      <c r="L47" s="582" t="s">
        <v>209</v>
      </c>
      <c r="M47" s="245"/>
      <c r="N47" s="245"/>
      <c r="O47" s="245"/>
      <c r="P47" s="243"/>
      <c r="Q47" s="216"/>
      <c r="R47" s="216"/>
      <c r="S47" s="216"/>
      <c r="T47" s="236"/>
      <c r="U47" s="243"/>
      <c r="V47" s="243"/>
      <c r="W47" s="243"/>
      <c r="X47" s="243"/>
      <c r="Y47" s="243"/>
      <c r="Z47" s="243"/>
      <c r="AA47" s="240"/>
      <c r="AB47" s="240"/>
      <c r="AC47" s="240"/>
      <c r="AD47" s="240"/>
      <c r="AE47" s="240"/>
      <c r="AF47" s="240"/>
      <c r="AG47" s="240"/>
      <c r="AH47" s="240"/>
      <c r="AI47" s="240"/>
      <c r="AJ47" s="240"/>
      <c r="AK47" s="240"/>
      <c r="AL47" s="247"/>
      <c r="AM47" s="247"/>
      <c r="AN47" s="247"/>
      <c r="AO47" s="247"/>
      <c r="AP47" s="247"/>
      <c r="AQ47" s="247"/>
      <c r="AR47" s="247"/>
      <c r="AS47" s="247"/>
      <c r="AT47" s="247"/>
      <c r="AU47" s="247"/>
      <c r="AV47" s="237"/>
    </row>
    <row r="48" spans="1:48" s="151" customFormat="1" x14ac:dyDescent="0.35">
      <c r="A48" s="162">
        <v>14</v>
      </c>
      <c r="B48" s="415" t="s">
        <v>842</v>
      </c>
      <c r="C48" s="416" t="s">
        <v>803</v>
      </c>
      <c r="D48" s="432">
        <v>4</v>
      </c>
      <c r="E48" s="588" t="s">
        <v>614</v>
      </c>
      <c r="F48" s="582" t="s">
        <v>209</v>
      </c>
      <c r="G48" s="582" t="s">
        <v>209</v>
      </c>
      <c r="H48" s="582" t="s">
        <v>209</v>
      </c>
      <c r="I48" s="582" t="s">
        <v>209</v>
      </c>
      <c r="J48" s="582" t="s">
        <v>209</v>
      </c>
      <c r="K48" s="582" t="s">
        <v>209</v>
      </c>
      <c r="L48" s="582" t="s">
        <v>209</v>
      </c>
      <c r="M48" s="245"/>
      <c r="N48" s="245"/>
      <c r="O48" s="245"/>
      <c r="P48" s="243" t="s">
        <v>636</v>
      </c>
      <c r="Q48" s="572" t="s">
        <v>209</v>
      </c>
      <c r="R48" s="572" t="s">
        <v>209</v>
      </c>
      <c r="S48" s="572" t="s">
        <v>209</v>
      </c>
      <c r="T48" s="572" t="s">
        <v>209</v>
      </c>
      <c r="U48" s="572" t="s">
        <v>209</v>
      </c>
      <c r="V48" s="572" t="s">
        <v>209</v>
      </c>
      <c r="W48" s="572" t="s">
        <v>209</v>
      </c>
      <c r="X48" s="572"/>
      <c r="Y48" s="243"/>
      <c r="Z48" s="243"/>
      <c r="AA48" s="240"/>
      <c r="AB48" s="240"/>
      <c r="AC48" s="240"/>
      <c r="AD48" s="240"/>
      <c r="AE48" s="240"/>
      <c r="AF48" s="240"/>
      <c r="AG48" s="240"/>
      <c r="AH48" s="240"/>
      <c r="AI48" s="240"/>
      <c r="AJ48" s="240"/>
      <c r="AK48" s="240"/>
      <c r="AL48" s="247"/>
      <c r="AM48" s="247"/>
      <c r="AN48" s="247"/>
      <c r="AO48" s="247"/>
      <c r="AP48" s="247"/>
      <c r="AQ48" s="247"/>
      <c r="AR48" s="247"/>
      <c r="AS48" s="247"/>
      <c r="AT48" s="247"/>
      <c r="AU48" s="247"/>
      <c r="AV48" s="237"/>
    </row>
    <row r="49" spans="1:48" s="151" customFormat="1" x14ac:dyDescent="0.35">
      <c r="A49" s="162"/>
      <c r="B49" s="415"/>
      <c r="C49" s="416"/>
      <c r="D49" s="432"/>
      <c r="E49" s="588" t="s">
        <v>621</v>
      </c>
      <c r="F49" s="582" t="s">
        <v>209</v>
      </c>
      <c r="G49" s="582" t="s">
        <v>209</v>
      </c>
      <c r="H49" s="582" t="s">
        <v>209</v>
      </c>
      <c r="I49" s="582" t="s">
        <v>209</v>
      </c>
      <c r="J49" s="582" t="s">
        <v>209</v>
      </c>
      <c r="K49" s="582"/>
      <c r="L49" s="582"/>
      <c r="M49" s="245"/>
      <c r="N49" s="245"/>
      <c r="O49" s="245"/>
      <c r="P49" s="243"/>
      <c r="Q49" s="572"/>
      <c r="R49" s="572"/>
      <c r="S49" s="572"/>
      <c r="T49" s="572"/>
      <c r="U49" s="572"/>
      <c r="V49" s="572"/>
      <c r="W49" s="572"/>
      <c r="X49" s="572"/>
      <c r="Y49" s="243"/>
      <c r="Z49" s="243"/>
      <c r="AA49" s="240"/>
      <c r="AB49" s="240"/>
      <c r="AC49" s="240"/>
      <c r="AD49" s="240"/>
      <c r="AE49" s="240"/>
      <c r="AF49" s="240"/>
      <c r="AG49" s="240"/>
      <c r="AH49" s="240"/>
      <c r="AI49" s="240"/>
      <c r="AJ49" s="240"/>
      <c r="AK49" s="240"/>
      <c r="AL49" s="247"/>
      <c r="AM49" s="247"/>
      <c r="AN49" s="247"/>
      <c r="AO49" s="247"/>
      <c r="AP49" s="247"/>
      <c r="AQ49" s="247"/>
      <c r="AR49" s="247"/>
      <c r="AS49" s="247"/>
      <c r="AT49" s="247"/>
      <c r="AU49" s="247"/>
      <c r="AV49" s="237"/>
    </row>
    <row r="50" spans="1:48" s="151" customFormat="1" x14ac:dyDescent="0.35">
      <c r="A50" s="162"/>
      <c r="B50" s="415"/>
      <c r="C50" s="416"/>
      <c r="D50" s="432"/>
      <c r="E50" s="581" t="s">
        <v>624</v>
      </c>
      <c r="F50" s="582" t="s">
        <v>209</v>
      </c>
      <c r="G50" s="582" t="s">
        <v>209</v>
      </c>
      <c r="H50" s="582" t="s">
        <v>209</v>
      </c>
      <c r="I50" s="582" t="s">
        <v>209</v>
      </c>
      <c r="J50" s="582" t="s">
        <v>209</v>
      </c>
      <c r="K50" s="245"/>
      <c r="L50" s="245"/>
      <c r="M50" s="245"/>
      <c r="N50" s="245"/>
      <c r="O50" s="245"/>
      <c r="P50" s="243"/>
      <c r="Q50" s="216"/>
      <c r="R50" s="216"/>
      <c r="S50" s="216"/>
      <c r="T50" s="236"/>
      <c r="U50" s="243"/>
      <c r="V50" s="243"/>
      <c r="W50" s="243"/>
      <c r="X50" s="243"/>
      <c r="Y50" s="243"/>
      <c r="Z50" s="243"/>
      <c r="AA50" s="240"/>
      <c r="AB50" s="240"/>
      <c r="AC50" s="240"/>
      <c r="AD50" s="240"/>
      <c r="AE50" s="240"/>
      <c r="AF50" s="240"/>
      <c r="AG50" s="240"/>
      <c r="AH50" s="240"/>
      <c r="AI50" s="240"/>
      <c r="AJ50" s="240"/>
      <c r="AK50" s="240"/>
      <c r="AL50" s="247"/>
      <c r="AM50" s="247"/>
      <c r="AN50" s="247"/>
      <c r="AO50" s="247"/>
      <c r="AP50" s="247"/>
      <c r="AQ50" s="247"/>
      <c r="AR50" s="247"/>
      <c r="AS50" s="247"/>
      <c r="AT50" s="247"/>
      <c r="AU50" s="247"/>
      <c r="AV50" s="237"/>
    </row>
    <row r="51" spans="1:48" s="151" customFormat="1" x14ac:dyDescent="0.35">
      <c r="A51" s="162">
        <v>15</v>
      </c>
      <c r="B51" s="420" t="s">
        <v>843</v>
      </c>
      <c r="C51" s="418" t="s">
        <v>804</v>
      </c>
      <c r="D51" s="433">
        <v>4</v>
      </c>
      <c r="E51" s="588" t="s">
        <v>614</v>
      </c>
      <c r="F51" s="582" t="s">
        <v>209</v>
      </c>
      <c r="G51" s="582" t="s">
        <v>209</v>
      </c>
      <c r="H51" s="582" t="s">
        <v>209</v>
      </c>
      <c r="I51" s="582" t="s">
        <v>209</v>
      </c>
      <c r="J51" s="582" t="s">
        <v>209</v>
      </c>
      <c r="K51" s="582" t="s">
        <v>209</v>
      </c>
      <c r="L51" s="582" t="s">
        <v>209</v>
      </c>
      <c r="M51" s="245"/>
      <c r="N51" s="245"/>
      <c r="O51" s="245"/>
      <c r="P51" s="243" t="s">
        <v>635</v>
      </c>
      <c r="Q51" s="572" t="s">
        <v>209</v>
      </c>
      <c r="R51" s="572" t="s">
        <v>209</v>
      </c>
      <c r="S51" s="572" t="s">
        <v>209</v>
      </c>
      <c r="T51" s="572" t="s">
        <v>209</v>
      </c>
      <c r="U51" s="572" t="s">
        <v>209</v>
      </c>
      <c r="V51" s="572" t="s">
        <v>209</v>
      </c>
      <c r="W51" s="572" t="s">
        <v>209</v>
      </c>
      <c r="X51" s="243"/>
      <c r="Y51" s="243"/>
      <c r="Z51" s="243"/>
      <c r="AA51" s="240" t="s">
        <v>656</v>
      </c>
      <c r="AB51" s="573" t="s">
        <v>209</v>
      </c>
      <c r="AC51" s="573" t="s">
        <v>209</v>
      </c>
      <c r="AD51" s="573" t="s">
        <v>209</v>
      </c>
      <c r="AE51" s="573" t="s">
        <v>209</v>
      </c>
      <c r="AF51" s="573" t="s">
        <v>209</v>
      </c>
      <c r="AG51" s="573" t="s">
        <v>209</v>
      </c>
      <c r="AH51" s="573" t="s">
        <v>209</v>
      </c>
      <c r="AI51" s="240"/>
      <c r="AJ51" s="240"/>
      <c r="AK51" s="240"/>
      <c r="AL51" s="247" t="s">
        <v>669</v>
      </c>
      <c r="AM51" s="574" t="s">
        <v>209</v>
      </c>
      <c r="AN51" s="574" t="s">
        <v>209</v>
      </c>
      <c r="AO51" s="574" t="s">
        <v>209</v>
      </c>
      <c r="AP51" s="574" t="s">
        <v>209</v>
      </c>
      <c r="AQ51" s="574" t="s">
        <v>209</v>
      </c>
      <c r="AR51" s="574" t="s">
        <v>209</v>
      </c>
      <c r="AS51" s="574" t="s">
        <v>209</v>
      </c>
      <c r="AT51" s="247"/>
      <c r="AU51" s="247"/>
      <c r="AV51" s="237"/>
    </row>
    <row r="52" spans="1:48" s="151" customFormat="1" x14ac:dyDescent="0.35">
      <c r="A52" s="162"/>
      <c r="B52" s="420"/>
      <c r="C52" s="418"/>
      <c r="D52" s="433"/>
      <c r="E52" s="588" t="s">
        <v>621</v>
      </c>
      <c r="F52" s="582" t="s">
        <v>209</v>
      </c>
      <c r="G52" s="582" t="s">
        <v>209</v>
      </c>
      <c r="H52" s="582" t="s">
        <v>209</v>
      </c>
      <c r="I52" s="582" t="s">
        <v>209</v>
      </c>
      <c r="J52" s="582" t="s">
        <v>209</v>
      </c>
      <c r="K52" s="582"/>
      <c r="L52" s="582"/>
      <c r="M52" s="245"/>
      <c r="N52" s="245"/>
      <c r="O52" s="245"/>
      <c r="P52" s="243"/>
      <c r="Q52" s="572"/>
      <c r="R52" s="572"/>
      <c r="S52" s="572"/>
      <c r="T52" s="572"/>
      <c r="U52" s="572"/>
      <c r="V52" s="572"/>
      <c r="W52" s="572"/>
      <c r="X52" s="243"/>
      <c r="Y52" s="243"/>
      <c r="Z52" s="243"/>
      <c r="AA52" s="240"/>
      <c r="AB52" s="573"/>
      <c r="AC52" s="573"/>
      <c r="AD52" s="573"/>
      <c r="AE52" s="573"/>
      <c r="AF52" s="573"/>
      <c r="AG52" s="573"/>
      <c r="AH52" s="573"/>
      <c r="AI52" s="240"/>
      <c r="AJ52" s="240"/>
      <c r="AK52" s="240"/>
      <c r="AL52" s="247"/>
      <c r="AM52" s="574"/>
      <c r="AN52" s="574"/>
      <c r="AO52" s="574"/>
      <c r="AP52" s="574"/>
      <c r="AQ52" s="574"/>
      <c r="AR52" s="574"/>
      <c r="AS52" s="574"/>
      <c r="AT52" s="247"/>
      <c r="AU52" s="247"/>
      <c r="AV52" s="237"/>
    </row>
    <row r="53" spans="1:48" s="151" customFormat="1" x14ac:dyDescent="0.35">
      <c r="A53" s="162"/>
      <c r="B53" s="420"/>
      <c r="C53" s="418"/>
      <c r="D53" s="433"/>
      <c r="E53" s="581" t="s">
        <v>624</v>
      </c>
      <c r="F53" s="582" t="s">
        <v>209</v>
      </c>
      <c r="G53" s="582" t="s">
        <v>209</v>
      </c>
      <c r="H53" s="582" t="s">
        <v>209</v>
      </c>
      <c r="I53" s="582" t="s">
        <v>209</v>
      </c>
      <c r="J53" s="582" t="s">
        <v>209</v>
      </c>
      <c r="K53" s="245"/>
      <c r="L53" s="245"/>
      <c r="M53" s="245"/>
      <c r="N53" s="245"/>
      <c r="O53" s="245"/>
      <c r="P53" s="243"/>
      <c r="Q53" s="216"/>
      <c r="R53" s="216"/>
      <c r="S53" s="216"/>
      <c r="T53" s="236"/>
      <c r="U53" s="243"/>
      <c r="V53" s="243"/>
      <c r="W53" s="243"/>
      <c r="X53" s="243"/>
      <c r="Y53" s="243"/>
      <c r="Z53" s="243"/>
      <c r="AA53" s="240" t="s">
        <v>657</v>
      </c>
      <c r="AB53" s="573" t="s">
        <v>209</v>
      </c>
      <c r="AC53" s="573" t="s">
        <v>209</v>
      </c>
      <c r="AD53" s="573" t="s">
        <v>209</v>
      </c>
      <c r="AE53" s="573" t="s">
        <v>209</v>
      </c>
      <c r="AF53" s="573" t="s">
        <v>209</v>
      </c>
      <c r="AG53" s="573" t="s">
        <v>209</v>
      </c>
      <c r="AH53" s="573" t="s">
        <v>209</v>
      </c>
      <c r="AI53" s="240"/>
      <c r="AJ53" s="240"/>
      <c r="AK53" s="240"/>
      <c r="AL53" s="247"/>
      <c r="AM53" s="247"/>
      <c r="AN53" s="247"/>
      <c r="AO53" s="247"/>
      <c r="AP53" s="247"/>
      <c r="AQ53" s="247"/>
      <c r="AR53" s="247"/>
      <c r="AS53" s="247"/>
      <c r="AT53" s="247"/>
      <c r="AU53" s="247"/>
      <c r="AV53" s="237"/>
    </row>
    <row r="54" spans="1:48" s="151" customFormat="1" x14ac:dyDescent="0.35">
      <c r="A54" s="162">
        <v>16</v>
      </c>
      <c r="B54" s="420" t="s">
        <v>844</v>
      </c>
      <c r="C54" s="418" t="s">
        <v>805</v>
      </c>
      <c r="D54" s="433">
        <v>4</v>
      </c>
      <c r="E54" s="588" t="s">
        <v>614</v>
      </c>
      <c r="F54" s="582" t="s">
        <v>209</v>
      </c>
      <c r="G54" s="582" t="s">
        <v>209</v>
      </c>
      <c r="H54" s="582" t="s">
        <v>209</v>
      </c>
      <c r="I54" s="582" t="s">
        <v>209</v>
      </c>
      <c r="J54" s="582" t="s">
        <v>209</v>
      </c>
      <c r="K54" s="582" t="s">
        <v>209</v>
      </c>
      <c r="L54" s="582" t="s">
        <v>209</v>
      </c>
      <c r="M54" s="245"/>
      <c r="N54" s="245"/>
      <c r="O54" s="245"/>
      <c r="P54" s="243" t="s">
        <v>635</v>
      </c>
      <c r="Q54" s="572" t="s">
        <v>209</v>
      </c>
      <c r="R54" s="572" t="s">
        <v>209</v>
      </c>
      <c r="S54" s="572" t="s">
        <v>209</v>
      </c>
      <c r="T54" s="572" t="s">
        <v>209</v>
      </c>
      <c r="U54" s="572" t="s">
        <v>209</v>
      </c>
      <c r="V54" s="572" t="s">
        <v>209</v>
      </c>
      <c r="W54" s="572" t="s">
        <v>209</v>
      </c>
      <c r="X54" s="243"/>
      <c r="Y54" s="243"/>
      <c r="Z54" s="243"/>
      <c r="AA54" s="240"/>
      <c r="AB54" s="240"/>
      <c r="AC54" s="240"/>
      <c r="AD54" s="240"/>
      <c r="AE54" s="240"/>
      <c r="AF54" s="240"/>
      <c r="AG54" s="240"/>
      <c r="AH54" s="240"/>
      <c r="AI54" s="240"/>
      <c r="AJ54" s="240"/>
      <c r="AK54" s="240"/>
      <c r="AL54" s="247"/>
      <c r="AM54" s="247"/>
      <c r="AN54" s="247"/>
      <c r="AO54" s="247"/>
      <c r="AP54" s="247"/>
      <c r="AQ54" s="247"/>
      <c r="AR54" s="247"/>
      <c r="AS54" s="247"/>
      <c r="AT54" s="247"/>
      <c r="AU54" s="247"/>
      <c r="AV54" s="237"/>
    </row>
    <row r="55" spans="1:48" s="151" customFormat="1" x14ac:dyDescent="0.35">
      <c r="A55" s="162"/>
      <c r="B55" s="420"/>
      <c r="C55" s="418"/>
      <c r="D55" s="433"/>
      <c r="E55" s="588" t="s">
        <v>621</v>
      </c>
      <c r="F55" s="582" t="s">
        <v>209</v>
      </c>
      <c r="G55" s="582" t="s">
        <v>209</v>
      </c>
      <c r="H55" s="582" t="s">
        <v>209</v>
      </c>
      <c r="I55" s="582" t="s">
        <v>209</v>
      </c>
      <c r="J55" s="582" t="s">
        <v>209</v>
      </c>
      <c r="K55" s="582"/>
      <c r="L55" s="582"/>
      <c r="M55" s="245"/>
      <c r="N55" s="245"/>
      <c r="O55" s="245"/>
      <c r="P55" s="243"/>
      <c r="Q55" s="572"/>
      <c r="R55" s="572"/>
      <c r="S55" s="572"/>
      <c r="T55" s="572"/>
      <c r="U55" s="572"/>
      <c r="V55" s="572"/>
      <c r="W55" s="572"/>
      <c r="X55" s="243"/>
      <c r="Y55" s="243"/>
      <c r="Z55" s="243"/>
      <c r="AA55" s="240"/>
      <c r="AB55" s="240"/>
      <c r="AC55" s="240"/>
      <c r="AD55" s="240"/>
      <c r="AE55" s="240"/>
      <c r="AF55" s="240"/>
      <c r="AG55" s="240"/>
      <c r="AH55" s="240"/>
      <c r="AI55" s="240"/>
      <c r="AJ55" s="240"/>
      <c r="AK55" s="240"/>
      <c r="AL55" s="247"/>
      <c r="AM55" s="247"/>
      <c r="AN55" s="247"/>
      <c r="AO55" s="247"/>
      <c r="AP55" s="247"/>
      <c r="AQ55" s="247"/>
      <c r="AR55" s="247"/>
      <c r="AS55" s="247"/>
      <c r="AT55" s="247"/>
      <c r="AU55" s="247"/>
      <c r="AV55" s="237"/>
    </row>
    <row r="56" spans="1:48" s="151" customFormat="1" x14ac:dyDescent="0.35">
      <c r="A56" s="162"/>
      <c r="B56" s="420"/>
      <c r="C56" s="418"/>
      <c r="D56" s="433"/>
      <c r="E56" s="581" t="s">
        <v>624</v>
      </c>
      <c r="F56" s="582" t="s">
        <v>209</v>
      </c>
      <c r="G56" s="582" t="s">
        <v>209</v>
      </c>
      <c r="H56" s="582" t="s">
        <v>209</v>
      </c>
      <c r="I56" s="582" t="s">
        <v>209</v>
      </c>
      <c r="J56" s="582" t="s">
        <v>209</v>
      </c>
      <c r="K56" s="245"/>
      <c r="L56" s="245"/>
      <c r="M56" s="245"/>
      <c r="N56" s="245"/>
      <c r="O56" s="245"/>
      <c r="P56" s="243"/>
      <c r="Q56" s="216"/>
      <c r="R56" s="216"/>
      <c r="S56" s="216"/>
      <c r="T56" s="236"/>
      <c r="U56" s="243"/>
      <c r="V56" s="243"/>
      <c r="W56" s="243"/>
      <c r="X56" s="243"/>
      <c r="Y56" s="243"/>
      <c r="Z56" s="243"/>
      <c r="AA56" s="240"/>
      <c r="AB56" s="240"/>
      <c r="AC56" s="240"/>
      <c r="AD56" s="240"/>
      <c r="AE56" s="240"/>
      <c r="AF56" s="240"/>
      <c r="AG56" s="240"/>
      <c r="AH56" s="240"/>
      <c r="AI56" s="240"/>
      <c r="AJ56" s="240"/>
      <c r="AK56" s="240"/>
      <c r="AL56" s="247"/>
      <c r="AM56" s="247"/>
      <c r="AN56" s="247"/>
      <c r="AO56" s="247"/>
      <c r="AP56" s="247"/>
      <c r="AQ56" s="247"/>
      <c r="AR56" s="247"/>
      <c r="AS56" s="247"/>
      <c r="AT56" s="247"/>
      <c r="AU56" s="247"/>
      <c r="AV56" s="237"/>
    </row>
    <row r="57" spans="1:48" s="151" customFormat="1" x14ac:dyDescent="0.35">
      <c r="A57" s="162">
        <v>17</v>
      </c>
      <c r="B57" s="420" t="s">
        <v>845</v>
      </c>
      <c r="C57" s="417" t="s">
        <v>806</v>
      </c>
      <c r="D57" s="433">
        <v>2</v>
      </c>
      <c r="E57" s="588" t="s">
        <v>614</v>
      </c>
      <c r="F57" s="582" t="s">
        <v>209</v>
      </c>
      <c r="G57" s="582" t="s">
        <v>209</v>
      </c>
      <c r="H57" s="582" t="s">
        <v>209</v>
      </c>
      <c r="I57" s="582" t="s">
        <v>209</v>
      </c>
      <c r="J57" s="582" t="s">
        <v>209</v>
      </c>
      <c r="K57" s="245"/>
      <c r="L57" s="245"/>
      <c r="M57" s="245"/>
      <c r="N57" s="245"/>
      <c r="O57" s="245"/>
      <c r="P57" s="243" t="s">
        <v>635</v>
      </c>
      <c r="Q57" s="572" t="s">
        <v>209</v>
      </c>
      <c r="R57" s="572" t="s">
        <v>209</v>
      </c>
      <c r="S57" s="572" t="s">
        <v>209</v>
      </c>
      <c r="T57" s="572" t="s">
        <v>209</v>
      </c>
      <c r="U57" s="572" t="s">
        <v>209</v>
      </c>
      <c r="V57" s="243"/>
      <c r="W57" s="243"/>
      <c r="X57" s="243"/>
      <c r="Y57" s="243"/>
      <c r="Z57" s="243"/>
      <c r="AA57" s="240" t="s">
        <v>658</v>
      </c>
      <c r="AB57" s="573" t="s">
        <v>209</v>
      </c>
      <c r="AC57" s="573" t="s">
        <v>209</v>
      </c>
      <c r="AD57" s="573" t="s">
        <v>209</v>
      </c>
      <c r="AE57" s="573" t="s">
        <v>209</v>
      </c>
      <c r="AF57" s="573" t="s">
        <v>209</v>
      </c>
      <c r="AG57" s="240"/>
      <c r="AH57" s="240"/>
      <c r="AI57" s="240"/>
      <c r="AJ57" s="240"/>
      <c r="AK57" s="240"/>
      <c r="AL57" s="247"/>
      <c r="AM57" s="247"/>
      <c r="AN57" s="247"/>
      <c r="AO57" s="247"/>
      <c r="AP57" s="247"/>
      <c r="AQ57" s="247"/>
      <c r="AR57" s="247"/>
      <c r="AS57" s="247"/>
      <c r="AT57" s="247"/>
      <c r="AU57" s="247"/>
      <c r="AV57" s="237"/>
    </row>
    <row r="58" spans="1:48" s="151" customFormat="1" x14ac:dyDescent="0.35">
      <c r="A58" s="162"/>
      <c r="B58" s="420"/>
      <c r="C58" s="417"/>
      <c r="D58" s="433"/>
      <c r="E58" s="588" t="s">
        <v>621</v>
      </c>
      <c r="F58" s="582" t="s">
        <v>209</v>
      </c>
      <c r="G58" s="582" t="s">
        <v>209</v>
      </c>
      <c r="H58" s="582" t="s">
        <v>209</v>
      </c>
      <c r="I58" s="582" t="s">
        <v>209</v>
      </c>
      <c r="J58" s="582" t="s">
        <v>209</v>
      </c>
      <c r="K58" s="245"/>
      <c r="L58" s="245"/>
      <c r="M58" s="245"/>
      <c r="N58" s="245"/>
      <c r="O58" s="245"/>
      <c r="P58" s="243"/>
      <c r="Q58" s="572"/>
      <c r="R58" s="572"/>
      <c r="S58" s="572"/>
      <c r="T58" s="572"/>
      <c r="U58" s="572"/>
      <c r="V58" s="243"/>
      <c r="W58" s="243"/>
      <c r="X58" s="243"/>
      <c r="Y58" s="243"/>
      <c r="Z58" s="243"/>
      <c r="AA58" s="240"/>
      <c r="AB58" s="573"/>
      <c r="AC58" s="573"/>
      <c r="AD58" s="573"/>
      <c r="AE58" s="573"/>
      <c r="AF58" s="573"/>
      <c r="AG58" s="240"/>
      <c r="AH58" s="240"/>
      <c r="AI58" s="240"/>
      <c r="AJ58" s="240"/>
      <c r="AK58" s="240"/>
      <c r="AL58" s="247"/>
      <c r="AM58" s="247"/>
      <c r="AN58" s="247"/>
      <c r="AO58" s="247"/>
      <c r="AP58" s="247"/>
      <c r="AQ58" s="247"/>
      <c r="AR58" s="247"/>
      <c r="AS58" s="247"/>
      <c r="AT58" s="247"/>
      <c r="AU58" s="247"/>
      <c r="AV58" s="237"/>
    </row>
    <row r="59" spans="1:48" s="151" customFormat="1" x14ac:dyDescent="0.35">
      <c r="A59" s="162"/>
      <c r="B59" s="420"/>
      <c r="C59" s="417"/>
      <c r="D59" s="433"/>
      <c r="E59" s="581" t="s">
        <v>624</v>
      </c>
      <c r="F59" s="582" t="s">
        <v>209</v>
      </c>
      <c r="G59" s="582" t="s">
        <v>209</v>
      </c>
      <c r="H59" s="582" t="s">
        <v>209</v>
      </c>
      <c r="I59" s="582" t="s">
        <v>209</v>
      </c>
      <c r="J59" s="582" t="s">
        <v>209</v>
      </c>
      <c r="K59" s="245"/>
      <c r="L59" s="245"/>
      <c r="M59" s="245"/>
      <c r="N59" s="245"/>
      <c r="O59" s="245"/>
      <c r="P59" s="243"/>
      <c r="Q59" s="216"/>
      <c r="R59" s="216"/>
      <c r="S59" s="216"/>
      <c r="T59" s="236"/>
      <c r="U59" s="243"/>
      <c r="V59" s="243"/>
      <c r="W59" s="243"/>
      <c r="X59" s="243"/>
      <c r="Y59" s="243"/>
      <c r="Z59" s="243"/>
      <c r="AA59" s="240"/>
      <c r="AB59" s="240"/>
      <c r="AC59" s="240"/>
      <c r="AD59" s="240"/>
      <c r="AE59" s="240"/>
      <c r="AF59" s="240"/>
      <c r="AG59" s="240"/>
      <c r="AH59" s="240"/>
      <c r="AI59" s="240"/>
      <c r="AJ59" s="240"/>
      <c r="AK59" s="240"/>
      <c r="AL59" s="247"/>
      <c r="AM59" s="247"/>
      <c r="AN59" s="247"/>
      <c r="AO59" s="247"/>
      <c r="AP59" s="247"/>
      <c r="AQ59" s="247"/>
      <c r="AR59" s="247"/>
      <c r="AS59" s="247"/>
      <c r="AT59" s="247"/>
      <c r="AU59" s="247"/>
      <c r="AV59" s="237"/>
    </row>
    <row r="60" spans="1:48" s="151" customFormat="1" x14ac:dyDescent="0.35">
      <c r="A60" s="162">
        <v>18</v>
      </c>
      <c r="B60" s="420" t="s">
        <v>846</v>
      </c>
      <c r="C60" s="418" t="s">
        <v>334</v>
      </c>
      <c r="D60" s="420">
        <v>3</v>
      </c>
      <c r="E60" s="588" t="s">
        <v>614</v>
      </c>
      <c r="F60" s="582" t="s">
        <v>209</v>
      </c>
      <c r="G60" s="582" t="s">
        <v>209</v>
      </c>
      <c r="H60" s="582" t="s">
        <v>209</v>
      </c>
      <c r="I60" s="582" t="s">
        <v>209</v>
      </c>
      <c r="J60" s="582" t="s">
        <v>209</v>
      </c>
      <c r="K60" s="582" t="s">
        <v>209</v>
      </c>
      <c r="L60" s="245"/>
      <c r="M60" s="245"/>
      <c r="N60" s="245"/>
      <c r="O60" s="245"/>
      <c r="P60" s="243" t="s">
        <v>639</v>
      </c>
      <c r="Q60" s="572" t="s">
        <v>209</v>
      </c>
      <c r="R60" s="572" t="s">
        <v>209</v>
      </c>
      <c r="S60" s="572" t="s">
        <v>209</v>
      </c>
      <c r="T60" s="572" t="s">
        <v>209</v>
      </c>
      <c r="U60" s="572" t="s">
        <v>209</v>
      </c>
      <c r="V60" s="572" t="s">
        <v>209</v>
      </c>
      <c r="W60" s="243"/>
      <c r="X60" s="243"/>
      <c r="Y60" s="243"/>
      <c r="Z60" s="243"/>
      <c r="AA60" s="240"/>
      <c r="AB60" s="240"/>
      <c r="AC60" s="240"/>
      <c r="AD60" s="240"/>
      <c r="AE60" s="240"/>
      <c r="AF60" s="240"/>
      <c r="AG60" s="240"/>
      <c r="AH60" s="240"/>
      <c r="AI60" s="240"/>
      <c r="AJ60" s="240"/>
      <c r="AK60" s="240"/>
      <c r="AL60" s="247"/>
      <c r="AM60" s="247"/>
      <c r="AN60" s="247"/>
      <c r="AO60" s="247"/>
      <c r="AP60" s="247"/>
      <c r="AQ60" s="247"/>
      <c r="AR60" s="247"/>
      <c r="AS60" s="247"/>
      <c r="AT60" s="247"/>
      <c r="AU60" s="247"/>
      <c r="AV60" s="237"/>
    </row>
    <row r="61" spans="1:48" s="151" customFormat="1" x14ac:dyDescent="0.35">
      <c r="A61" s="162"/>
      <c r="B61" s="420"/>
      <c r="C61" s="418"/>
      <c r="D61" s="420"/>
      <c r="E61" s="588" t="s">
        <v>621</v>
      </c>
      <c r="F61" s="582" t="s">
        <v>209</v>
      </c>
      <c r="G61" s="582" t="s">
        <v>209</v>
      </c>
      <c r="H61" s="582" t="s">
        <v>209</v>
      </c>
      <c r="I61" s="582" t="s">
        <v>209</v>
      </c>
      <c r="J61" s="582" t="s">
        <v>209</v>
      </c>
      <c r="K61" s="582"/>
      <c r="L61" s="245"/>
      <c r="M61" s="245"/>
      <c r="N61" s="245"/>
      <c r="O61" s="245"/>
      <c r="P61" s="243"/>
      <c r="Q61" s="572"/>
      <c r="R61" s="572"/>
      <c r="S61" s="572"/>
      <c r="T61" s="572"/>
      <c r="U61" s="572"/>
      <c r="V61" s="572"/>
      <c r="W61" s="243"/>
      <c r="X61" s="243"/>
      <c r="Y61" s="243"/>
      <c r="Z61" s="243"/>
      <c r="AA61" s="240"/>
      <c r="AB61" s="240"/>
      <c r="AC61" s="240"/>
      <c r="AD61" s="240"/>
      <c r="AE61" s="240"/>
      <c r="AF61" s="240"/>
      <c r="AG61" s="240"/>
      <c r="AH61" s="240"/>
      <c r="AI61" s="240"/>
      <c r="AJ61" s="240"/>
      <c r="AK61" s="240"/>
      <c r="AL61" s="247"/>
      <c r="AM61" s="247"/>
      <c r="AN61" s="247"/>
      <c r="AO61" s="247"/>
      <c r="AP61" s="247"/>
      <c r="AQ61" s="247"/>
      <c r="AR61" s="247"/>
      <c r="AS61" s="247"/>
      <c r="AT61" s="247"/>
      <c r="AU61" s="247"/>
      <c r="AV61" s="237"/>
    </row>
    <row r="62" spans="1:48" s="151" customFormat="1" x14ac:dyDescent="0.35">
      <c r="A62" s="162"/>
      <c r="B62" s="420"/>
      <c r="C62" s="418"/>
      <c r="D62" s="420"/>
      <c r="E62" s="581" t="s">
        <v>624</v>
      </c>
      <c r="F62" s="582" t="s">
        <v>209</v>
      </c>
      <c r="G62" s="582" t="s">
        <v>209</v>
      </c>
      <c r="H62" s="582" t="s">
        <v>209</v>
      </c>
      <c r="I62" s="582" t="s">
        <v>209</v>
      </c>
      <c r="J62" s="582" t="s">
        <v>209</v>
      </c>
      <c r="K62" s="245"/>
      <c r="L62" s="245"/>
      <c r="M62" s="245"/>
      <c r="N62" s="245"/>
      <c r="O62" s="245"/>
      <c r="P62" s="243"/>
      <c r="Q62" s="216"/>
      <c r="R62" s="216"/>
      <c r="S62" s="216"/>
      <c r="T62" s="236"/>
      <c r="U62" s="243"/>
      <c r="V62" s="243"/>
      <c r="W62" s="243"/>
      <c r="X62" s="243"/>
      <c r="Y62" s="243"/>
      <c r="Z62" s="243"/>
      <c r="AA62" s="240"/>
      <c r="AB62" s="240"/>
      <c r="AC62" s="240"/>
      <c r="AD62" s="240"/>
      <c r="AE62" s="240"/>
      <c r="AF62" s="240"/>
      <c r="AG62" s="240"/>
      <c r="AH62" s="240"/>
      <c r="AI62" s="240"/>
      <c r="AJ62" s="240"/>
      <c r="AK62" s="240"/>
      <c r="AL62" s="247"/>
      <c r="AM62" s="247"/>
      <c r="AN62" s="247"/>
      <c r="AO62" s="247"/>
      <c r="AP62" s="247"/>
      <c r="AQ62" s="247"/>
      <c r="AR62" s="247"/>
      <c r="AS62" s="247"/>
      <c r="AT62" s="247"/>
      <c r="AU62" s="247"/>
      <c r="AV62" s="237"/>
    </row>
    <row r="63" spans="1:48" s="151" customFormat="1" x14ac:dyDescent="0.35">
      <c r="A63" s="162">
        <v>19</v>
      </c>
      <c r="B63" s="420" t="s">
        <v>847</v>
      </c>
      <c r="C63" s="418" t="s">
        <v>809</v>
      </c>
      <c r="D63" s="420">
        <v>4</v>
      </c>
      <c r="E63" s="588" t="s">
        <v>614</v>
      </c>
      <c r="F63" s="582" t="s">
        <v>209</v>
      </c>
      <c r="G63" s="582" t="s">
        <v>209</v>
      </c>
      <c r="H63" s="582" t="s">
        <v>209</v>
      </c>
      <c r="I63" s="582" t="s">
        <v>209</v>
      </c>
      <c r="J63" s="582" t="s">
        <v>209</v>
      </c>
      <c r="K63" s="582" t="s">
        <v>209</v>
      </c>
      <c r="L63" s="582" t="s">
        <v>209</v>
      </c>
      <c r="M63" s="245"/>
      <c r="N63" s="245"/>
      <c r="O63" s="245"/>
      <c r="P63" s="243" t="s">
        <v>639</v>
      </c>
      <c r="Q63" s="572" t="s">
        <v>209</v>
      </c>
      <c r="R63" s="572" t="s">
        <v>209</v>
      </c>
      <c r="S63" s="572" t="s">
        <v>209</v>
      </c>
      <c r="T63" s="572" t="s">
        <v>209</v>
      </c>
      <c r="U63" s="572" t="s">
        <v>209</v>
      </c>
      <c r="V63" s="572" t="s">
        <v>209</v>
      </c>
      <c r="W63" s="572" t="s">
        <v>209</v>
      </c>
      <c r="X63" s="243"/>
      <c r="Y63" s="243"/>
      <c r="Z63" s="243"/>
      <c r="AA63" s="240" t="s">
        <v>662</v>
      </c>
      <c r="AB63" s="573" t="s">
        <v>209</v>
      </c>
      <c r="AC63" s="573" t="s">
        <v>209</v>
      </c>
      <c r="AD63" s="573" t="s">
        <v>209</v>
      </c>
      <c r="AE63" s="573" t="s">
        <v>209</v>
      </c>
      <c r="AF63" s="573" t="s">
        <v>209</v>
      </c>
      <c r="AG63" s="573" t="s">
        <v>209</v>
      </c>
      <c r="AH63" s="573" t="s">
        <v>209</v>
      </c>
      <c r="AI63" s="240"/>
      <c r="AJ63" s="240"/>
      <c r="AK63" s="240"/>
      <c r="AL63" s="247"/>
      <c r="AM63" s="247"/>
      <c r="AN63" s="247"/>
      <c r="AO63" s="247"/>
      <c r="AP63" s="247"/>
      <c r="AQ63" s="247"/>
      <c r="AR63" s="247"/>
      <c r="AS63" s="247"/>
      <c r="AT63" s="247"/>
      <c r="AU63" s="247"/>
      <c r="AV63" s="237"/>
    </row>
    <row r="64" spans="1:48" s="151" customFormat="1" x14ac:dyDescent="0.35">
      <c r="A64" s="162"/>
      <c r="B64" s="420"/>
      <c r="C64" s="418"/>
      <c r="D64" s="420"/>
      <c r="E64" s="588" t="s">
        <v>621</v>
      </c>
      <c r="F64" s="582" t="s">
        <v>209</v>
      </c>
      <c r="G64" s="582" t="s">
        <v>209</v>
      </c>
      <c r="H64" s="582" t="s">
        <v>209</v>
      </c>
      <c r="I64" s="582" t="s">
        <v>209</v>
      </c>
      <c r="J64" s="582" t="s">
        <v>209</v>
      </c>
      <c r="K64" s="582"/>
      <c r="L64" s="582"/>
      <c r="M64" s="245"/>
      <c r="N64" s="245"/>
      <c r="O64" s="245"/>
      <c r="P64" s="243"/>
      <c r="Q64" s="572"/>
      <c r="R64" s="572"/>
      <c r="S64" s="572"/>
      <c r="T64" s="572"/>
      <c r="U64" s="572"/>
      <c r="V64" s="572"/>
      <c r="W64" s="572"/>
      <c r="X64" s="243"/>
      <c r="Y64" s="243"/>
      <c r="Z64" s="243"/>
      <c r="AA64" s="240"/>
      <c r="AB64" s="573"/>
      <c r="AC64" s="573"/>
      <c r="AD64" s="573"/>
      <c r="AE64" s="573"/>
      <c r="AF64" s="573"/>
      <c r="AG64" s="573"/>
      <c r="AH64" s="573"/>
      <c r="AI64" s="240"/>
      <c r="AJ64" s="240"/>
      <c r="AK64" s="240"/>
      <c r="AL64" s="247"/>
      <c r="AM64" s="247"/>
      <c r="AN64" s="247"/>
      <c r="AO64" s="247"/>
      <c r="AP64" s="247"/>
      <c r="AQ64" s="247"/>
      <c r="AR64" s="247"/>
      <c r="AS64" s="247"/>
      <c r="AT64" s="247"/>
      <c r="AU64" s="247"/>
      <c r="AV64" s="237"/>
    </row>
    <row r="65" spans="1:48" s="151" customFormat="1" x14ac:dyDescent="0.35">
      <c r="A65" s="162"/>
      <c r="B65" s="420"/>
      <c r="C65" s="418"/>
      <c r="D65" s="420"/>
      <c r="E65" s="581" t="s">
        <v>624</v>
      </c>
      <c r="F65" s="582" t="s">
        <v>209</v>
      </c>
      <c r="G65" s="582" t="s">
        <v>209</v>
      </c>
      <c r="H65" s="582" t="s">
        <v>209</v>
      </c>
      <c r="I65" s="582" t="s">
        <v>209</v>
      </c>
      <c r="J65" s="582" t="s">
        <v>209</v>
      </c>
      <c r="K65" s="582" t="s">
        <v>209</v>
      </c>
      <c r="L65" s="582" t="s">
        <v>209</v>
      </c>
      <c r="M65" s="245"/>
      <c r="N65" s="245"/>
      <c r="O65" s="245"/>
      <c r="P65" s="243"/>
      <c r="Q65" s="216"/>
      <c r="R65" s="216"/>
      <c r="S65" s="216"/>
      <c r="T65" s="236"/>
      <c r="U65" s="243"/>
      <c r="V65" s="243"/>
      <c r="W65" s="243"/>
      <c r="X65" s="243"/>
      <c r="Y65" s="243"/>
      <c r="Z65" s="243"/>
      <c r="AA65" s="240"/>
      <c r="AB65" s="240"/>
      <c r="AC65" s="240"/>
      <c r="AD65" s="240"/>
      <c r="AE65" s="240"/>
      <c r="AF65" s="240"/>
      <c r="AG65" s="240"/>
      <c r="AH65" s="240"/>
      <c r="AI65" s="240"/>
      <c r="AJ65" s="240"/>
      <c r="AK65" s="240"/>
      <c r="AL65" s="247"/>
      <c r="AM65" s="247"/>
      <c r="AN65" s="247"/>
      <c r="AO65" s="247"/>
      <c r="AP65" s="247"/>
      <c r="AQ65" s="247"/>
      <c r="AR65" s="247"/>
      <c r="AS65" s="247"/>
      <c r="AT65" s="247"/>
      <c r="AU65" s="247"/>
      <c r="AV65" s="237"/>
    </row>
    <row r="66" spans="1:48" s="151" customFormat="1" x14ac:dyDescent="0.35">
      <c r="A66" s="162">
        <v>20</v>
      </c>
      <c r="B66" s="420" t="s">
        <v>848</v>
      </c>
      <c r="C66" s="418" t="s">
        <v>808</v>
      </c>
      <c r="D66" s="420">
        <v>3</v>
      </c>
      <c r="E66" s="588" t="s">
        <v>614</v>
      </c>
      <c r="F66" s="582" t="s">
        <v>209</v>
      </c>
      <c r="G66" s="582" t="s">
        <v>209</v>
      </c>
      <c r="H66" s="582" t="s">
        <v>209</v>
      </c>
      <c r="I66" s="582" t="s">
        <v>209</v>
      </c>
      <c r="J66" s="582" t="s">
        <v>209</v>
      </c>
      <c r="K66" s="582" t="s">
        <v>209</v>
      </c>
      <c r="L66" s="245"/>
      <c r="M66" s="245"/>
      <c r="N66" s="245"/>
      <c r="O66" s="245"/>
      <c r="P66" s="243" t="s">
        <v>639</v>
      </c>
      <c r="Q66" s="572" t="s">
        <v>209</v>
      </c>
      <c r="R66" s="572" t="s">
        <v>209</v>
      </c>
      <c r="S66" s="572" t="s">
        <v>209</v>
      </c>
      <c r="T66" s="572" t="s">
        <v>209</v>
      </c>
      <c r="U66" s="572" t="s">
        <v>209</v>
      </c>
      <c r="V66" s="572" t="s">
        <v>209</v>
      </c>
      <c r="W66" s="572"/>
      <c r="X66" s="243"/>
      <c r="Y66" s="243"/>
      <c r="Z66" s="243"/>
      <c r="AA66" s="240" t="s">
        <v>662</v>
      </c>
      <c r="AB66" s="573" t="s">
        <v>209</v>
      </c>
      <c r="AC66" s="573" t="s">
        <v>209</v>
      </c>
      <c r="AD66" s="573" t="s">
        <v>209</v>
      </c>
      <c r="AE66" s="573" t="s">
        <v>209</v>
      </c>
      <c r="AF66" s="573" t="s">
        <v>209</v>
      </c>
      <c r="AG66" s="573" t="s">
        <v>209</v>
      </c>
      <c r="AH66" s="573"/>
      <c r="AI66" s="240"/>
      <c r="AJ66" s="240"/>
      <c r="AK66" s="240"/>
      <c r="AL66" s="247"/>
      <c r="AM66" s="247"/>
      <c r="AN66" s="247"/>
      <c r="AO66" s="247"/>
      <c r="AP66" s="247"/>
      <c r="AQ66" s="247"/>
      <c r="AR66" s="247"/>
      <c r="AS66" s="247"/>
      <c r="AT66" s="247"/>
      <c r="AU66" s="247"/>
      <c r="AV66" s="237"/>
    </row>
    <row r="67" spans="1:48" s="151" customFormat="1" x14ac:dyDescent="0.35">
      <c r="A67" s="162"/>
      <c r="B67" s="420"/>
      <c r="C67" s="418"/>
      <c r="D67" s="420"/>
      <c r="E67" s="588" t="s">
        <v>621</v>
      </c>
      <c r="F67" s="582" t="s">
        <v>209</v>
      </c>
      <c r="G67" s="582" t="s">
        <v>209</v>
      </c>
      <c r="H67" s="582" t="s">
        <v>209</v>
      </c>
      <c r="I67" s="582" t="s">
        <v>209</v>
      </c>
      <c r="J67" s="582" t="s">
        <v>209</v>
      </c>
      <c r="K67" s="582"/>
      <c r="L67" s="245"/>
      <c r="M67" s="245"/>
      <c r="N67" s="245"/>
      <c r="O67" s="245"/>
      <c r="P67" s="243"/>
      <c r="Q67" s="572"/>
      <c r="R67" s="572"/>
      <c r="S67" s="572"/>
      <c r="T67" s="572"/>
      <c r="U67" s="572"/>
      <c r="V67" s="572"/>
      <c r="W67" s="572"/>
      <c r="X67" s="243"/>
      <c r="Y67" s="243"/>
      <c r="Z67" s="243"/>
      <c r="AA67" s="240"/>
      <c r="AB67" s="573"/>
      <c r="AC67" s="573"/>
      <c r="AD67" s="573"/>
      <c r="AE67" s="573"/>
      <c r="AF67" s="573"/>
      <c r="AG67" s="573"/>
      <c r="AH67" s="573"/>
      <c r="AI67" s="240"/>
      <c r="AJ67" s="240"/>
      <c r="AK67" s="240"/>
      <c r="AL67" s="247"/>
      <c r="AM67" s="247"/>
      <c r="AN67" s="247"/>
      <c r="AO67" s="247"/>
      <c r="AP67" s="247"/>
      <c r="AQ67" s="247"/>
      <c r="AR67" s="247"/>
      <c r="AS67" s="247"/>
      <c r="AT67" s="247"/>
      <c r="AU67" s="247"/>
      <c r="AV67" s="237"/>
    </row>
    <row r="68" spans="1:48" s="151" customFormat="1" x14ac:dyDescent="0.35">
      <c r="A68" s="162"/>
      <c r="B68" s="420"/>
      <c r="C68" s="418"/>
      <c r="D68" s="420"/>
      <c r="E68" s="581" t="s">
        <v>624</v>
      </c>
      <c r="F68" s="582" t="s">
        <v>209</v>
      </c>
      <c r="G68" s="582" t="s">
        <v>209</v>
      </c>
      <c r="H68" s="582" t="s">
        <v>209</v>
      </c>
      <c r="I68" s="582" t="s">
        <v>209</v>
      </c>
      <c r="J68" s="582" t="s">
        <v>209</v>
      </c>
      <c r="K68" s="582" t="s">
        <v>209</v>
      </c>
      <c r="L68" s="245"/>
      <c r="M68" s="245"/>
      <c r="N68" s="245"/>
      <c r="O68" s="245"/>
      <c r="P68" s="243"/>
      <c r="Q68" s="216"/>
      <c r="R68" s="216"/>
      <c r="S68" s="216"/>
      <c r="T68" s="236"/>
      <c r="U68" s="243"/>
      <c r="V68" s="243"/>
      <c r="W68" s="243"/>
      <c r="X68" s="243"/>
      <c r="Y68" s="243"/>
      <c r="Z68" s="243"/>
      <c r="AA68" s="240"/>
      <c r="AB68" s="240"/>
      <c r="AC68" s="240"/>
      <c r="AD68" s="240"/>
      <c r="AE68" s="240"/>
      <c r="AF68" s="240"/>
      <c r="AG68" s="240"/>
      <c r="AH68" s="240"/>
      <c r="AI68" s="240"/>
      <c r="AJ68" s="240"/>
      <c r="AK68" s="240"/>
      <c r="AL68" s="247"/>
      <c r="AM68" s="247"/>
      <c r="AN68" s="247"/>
      <c r="AO68" s="247"/>
      <c r="AP68" s="247"/>
      <c r="AQ68" s="247"/>
      <c r="AR68" s="247"/>
      <c r="AS68" s="247"/>
      <c r="AT68" s="247"/>
      <c r="AU68" s="247"/>
      <c r="AV68" s="237"/>
    </row>
    <row r="69" spans="1:48" s="151" customFormat="1" x14ac:dyDescent="0.35">
      <c r="A69" s="162">
        <v>21</v>
      </c>
      <c r="B69" s="420" t="s">
        <v>849</v>
      </c>
      <c r="C69" s="418" t="s">
        <v>878</v>
      </c>
      <c r="D69" s="420">
        <v>3</v>
      </c>
      <c r="E69" s="588" t="s">
        <v>614</v>
      </c>
      <c r="F69" s="582" t="s">
        <v>209</v>
      </c>
      <c r="G69" s="582" t="s">
        <v>209</v>
      </c>
      <c r="H69" s="582" t="s">
        <v>209</v>
      </c>
      <c r="I69" s="582" t="s">
        <v>209</v>
      </c>
      <c r="J69" s="582" t="s">
        <v>209</v>
      </c>
      <c r="K69" s="582" t="s">
        <v>209</v>
      </c>
      <c r="L69" s="245"/>
      <c r="M69" s="245"/>
      <c r="N69" s="245"/>
      <c r="O69" s="245"/>
      <c r="P69" s="243" t="s">
        <v>639</v>
      </c>
      <c r="Q69" s="572" t="s">
        <v>209</v>
      </c>
      <c r="R69" s="572" t="s">
        <v>209</v>
      </c>
      <c r="S69" s="572" t="s">
        <v>209</v>
      </c>
      <c r="T69" s="572" t="s">
        <v>209</v>
      </c>
      <c r="U69" s="572" t="s">
        <v>209</v>
      </c>
      <c r="V69" s="572" t="s">
        <v>209</v>
      </c>
      <c r="W69" s="243"/>
      <c r="X69" s="243"/>
      <c r="Y69" s="243"/>
      <c r="Z69" s="243"/>
      <c r="AA69" s="240"/>
      <c r="AB69" s="240"/>
      <c r="AC69" s="240"/>
      <c r="AD69" s="240"/>
      <c r="AE69" s="240"/>
      <c r="AF69" s="240"/>
      <c r="AG69" s="240"/>
      <c r="AH69" s="240"/>
      <c r="AI69" s="240"/>
      <c r="AJ69" s="240"/>
      <c r="AK69" s="240"/>
      <c r="AL69" s="247"/>
      <c r="AM69" s="247"/>
      <c r="AN69" s="247"/>
      <c r="AO69" s="247"/>
      <c r="AP69" s="247"/>
      <c r="AQ69" s="247"/>
      <c r="AR69" s="247"/>
      <c r="AS69" s="247"/>
      <c r="AT69" s="247"/>
      <c r="AU69" s="247"/>
      <c r="AV69" s="237"/>
    </row>
    <row r="70" spans="1:48" s="151" customFormat="1" x14ac:dyDescent="0.35">
      <c r="A70" s="162"/>
      <c r="B70" s="420"/>
      <c r="C70" s="418"/>
      <c r="D70" s="420"/>
      <c r="E70" s="588" t="s">
        <v>621</v>
      </c>
      <c r="F70" s="582" t="s">
        <v>209</v>
      </c>
      <c r="G70" s="582" t="s">
        <v>209</v>
      </c>
      <c r="H70" s="582" t="s">
        <v>209</v>
      </c>
      <c r="I70" s="582" t="s">
        <v>209</v>
      </c>
      <c r="J70" s="582" t="s">
        <v>209</v>
      </c>
      <c r="K70" s="582"/>
      <c r="L70" s="245"/>
      <c r="M70" s="245"/>
      <c r="N70" s="245"/>
      <c r="O70" s="245"/>
      <c r="P70" s="243"/>
      <c r="Q70" s="572"/>
      <c r="R70" s="572"/>
      <c r="S70" s="572"/>
      <c r="T70" s="572"/>
      <c r="U70" s="572"/>
      <c r="V70" s="572"/>
      <c r="W70" s="243"/>
      <c r="X70" s="243"/>
      <c r="Y70" s="243"/>
      <c r="Z70" s="243"/>
      <c r="AA70" s="240"/>
      <c r="AB70" s="240"/>
      <c r="AC70" s="240"/>
      <c r="AD70" s="240"/>
      <c r="AE70" s="240"/>
      <c r="AF70" s="240"/>
      <c r="AG70" s="240"/>
      <c r="AH70" s="240"/>
      <c r="AI70" s="240"/>
      <c r="AJ70" s="240"/>
      <c r="AK70" s="240"/>
      <c r="AL70" s="247"/>
      <c r="AM70" s="247"/>
      <c r="AN70" s="247"/>
      <c r="AO70" s="247"/>
      <c r="AP70" s="247"/>
      <c r="AQ70" s="247"/>
      <c r="AR70" s="247"/>
      <c r="AS70" s="247"/>
      <c r="AT70" s="247"/>
      <c r="AU70" s="247"/>
      <c r="AV70" s="237"/>
    </row>
    <row r="71" spans="1:48" s="151" customFormat="1" x14ac:dyDescent="0.35">
      <c r="A71" s="162"/>
      <c r="B71" s="420"/>
      <c r="C71" s="418"/>
      <c r="D71" s="420"/>
      <c r="E71" s="581" t="s">
        <v>624</v>
      </c>
      <c r="F71" s="582" t="s">
        <v>209</v>
      </c>
      <c r="G71" s="582" t="s">
        <v>209</v>
      </c>
      <c r="H71" s="582" t="s">
        <v>209</v>
      </c>
      <c r="I71" s="582" t="s">
        <v>209</v>
      </c>
      <c r="J71" s="582" t="s">
        <v>209</v>
      </c>
      <c r="K71" s="245"/>
      <c r="L71" s="245"/>
      <c r="M71" s="245"/>
      <c r="N71" s="245"/>
      <c r="O71" s="245"/>
      <c r="P71" s="243"/>
      <c r="Q71" s="216"/>
      <c r="R71" s="216"/>
      <c r="S71" s="216"/>
      <c r="T71" s="236"/>
      <c r="U71" s="243"/>
      <c r="V71" s="243"/>
      <c r="W71" s="243"/>
      <c r="X71" s="243"/>
      <c r="Y71" s="243"/>
      <c r="Z71" s="243"/>
      <c r="AA71" s="240"/>
      <c r="AB71" s="240"/>
      <c r="AC71" s="240"/>
      <c r="AD71" s="240"/>
      <c r="AE71" s="240"/>
      <c r="AF71" s="240"/>
      <c r="AG71" s="240"/>
      <c r="AH71" s="240"/>
      <c r="AI71" s="240"/>
      <c r="AJ71" s="240"/>
      <c r="AK71" s="240"/>
      <c r="AL71" s="247"/>
      <c r="AM71" s="247"/>
      <c r="AN71" s="247"/>
      <c r="AO71" s="247"/>
      <c r="AP71" s="247"/>
      <c r="AQ71" s="247"/>
      <c r="AR71" s="247"/>
      <c r="AS71" s="247"/>
      <c r="AT71" s="247"/>
      <c r="AU71" s="247"/>
      <c r="AV71" s="237"/>
    </row>
    <row r="72" spans="1:48" s="151" customFormat="1" x14ac:dyDescent="0.35">
      <c r="A72" s="162">
        <v>22</v>
      </c>
      <c r="B72" s="420" t="s">
        <v>850</v>
      </c>
      <c r="C72" s="418" t="s">
        <v>810</v>
      </c>
      <c r="D72" s="420">
        <v>4</v>
      </c>
      <c r="E72" s="588" t="s">
        <v>614</v>
      </c>
      <c r="F72" s="582" t="s">
        <v>209</v>
      </c>
      <c r="G72" s="582" t="s">
        <v>209</v>
      </c>
      <c r="H72" s="582" t="s">
        <v>209</v>
      </c>
      <c r="I72" s="582" t="s">
        <v>209</v>
      </c>
      <c r="J72" s="582" t="s">
        <v>209</v>
      </c>
      <c r="K72" s="582" t="s">
        <v>209</v>
      </c>
      <c r="L72" s="582" t="s">
        <v>209</v>
      </c>
      <c r="M72" s="245"/>
      <c r="N72" s="245"/>
      <c r="O72" s="245"/>
      <c r="P72" s="243" t="s">
        <v>639</v>
      </c>
      <c r="Q72" s="572" t="s">
        <v>209</v>
      </c>
      <c r="R72" s="572" t="s">
        <v>209</v>
      </c>
      <c r="S72" s="572" t="s">
        <v>209</v>
      </c>
      <c r="T72" s="572" t="s">
        <v>209</v>
      </c>
      <c r="U72" s="572" t="s">
        <v>209</v>
      </c>
      <c r="V72" s="572" t="s">
        <v>209</v>
      </c>
      <c r="W72" s="572" t="s">
        <v>209</v>
      </c>
      <c r="X72" s="243"/>
      <c r="Y72" s="243"/>
      <c r="Z72" s="243"/>
      <c r="AA72" s="240"/>
      <c r="AB72" s="240"/>
      <c r="AC72" s="240"/>
      <c r="AD72" s="240"/>
      <c r="AE72" s="240"/>
      <c r="AF72" s="240"/>
      <c r="AG72" s="240"/>
      <c r="AH72" s="240"/>
      <c r="AI72" s="240"/>
      <c r="AJ72" s="240"/>
      <c r="AK72" s="240"/>
      <c r="AL72" s="247"/>
      <c r="AM72" s="247"/>
      <c r="AN72" s="247"/>
      <c r="AO72" s="247"/>
      <c r="AP72" s="247"/>
      <c r="AQ72" s="247"/>
      <c r="AR72" s="247"/>
      <c r="AS72" s="247"/>
      <c r="AT72" s="247"/>
      <c r="AU72" s="247"/>
      <c r="AV72" s="237"/>
    </row>
    <row r="73" spans="1:48" s="151" customFormat="1" x14ac:dyDescent="0.35">
      <c r="A73" s="162"/>
      <c r="B73" s="420"/>
      <c r="C73" s="418"/>
      <c r="D73" s="420"/>
      <c r="E73" s="588" t="s">
        <v>621</v>
      </c>
      <c r="F73" s="582" t="s">
        <v>209</v>
      </c>
      <c r="G73" s="582" t="s">
        <v>209</v>
      </c>
      <c r="H73" s="582" t="s">
        <v>209</v>
      </c>
      <c r="I73" s="582" t="s">
        <v>209</v>
      </c>
      <c r="J73" s="582" t="s">
        <v>209</v>
      </c>
      <c r="K73" s="582"/>
      <c r="L73" s="582"/>
      <c r="M73" s="245"/>
      <c r="N73" s="245"/>
      <c r="O73" s="245"/>
      <c r="P73" s="243"/>
      <c r="Q73" s="572"/>
      <c r="R73" s="572"/>
      <c r="S73" s="572"/>
      <c r="T73" s="572"/>
      <c r="U73" s="572"/>
      <c r="V73" s="572"/>
      <c r="W73" s="572"/>
      <c r="X73" s="243"/>
      <c r="Y73" s="243"/>
      <c r="Z73" s="243"/>
      <c r="AA73" s="240"/>
      <c r="AB73" s="240"/>
      <c r="AC73" s="240"/>
      <c r="AD73" s="240"/>
      <c r="AE73" s="240"/>
      <c r="AF73" s="240"/>
      <c r="AG73" s="240"/>
      <c r="AH73" s="240"/>
      <c r="AI73" s="240"/>
      <c r="AJ73" s="240"/>
      <c r="AK73" s="240"/>
      <c r="AL73" s="247"/>
      <c r="AM73" s="247"/>
      <c r="AN73" s="247"/>
      <c r="AO73" s="247"/>
      <c r="AP73" s="247"/>
      <c r="AQ73" s="247"/>
      <c r="AR73" s="247"/>
      <c r="AS73" s="247"/>
      <c r="AT73" s="247"/>
      <c r="AU73" s="247"/>
      <c r="AV73" s="237"/>
    </row>
    <row r="74" spans="1:48" s="151" customFormat="1" x14ac:dyDescent="0.35">
      <c r="A74" s="162"/>
      <c r="B74" s="420"/>
      <c r="C74" s="418"/>
      <c r="D74" s="420"/>
      <c r="E74" s="581" t="s">
        <v>624</v>
      </c>
      <c r="F74" s="582" t="s">
        <v>209</v>
      </c>
      <c r="G74" s="582" t="s">
        <v>209</v>
      </c>
      <c r="H74" s="582" t="s">
        <v>209</v>
      </c>
      <c r="I74" s="582" t="s">
        <v>209</v>
      </c>
      <c r="J74" s="582" t="s">
        <v>209</v>
      </c>
      <c r="K74" s="582" t="s">
        <v>209</v>
      </c>
      <c r="L74" s="582" t="s">
        <v>209</v>
      </c>
      <c r="M74" s="245"/>
      <c r="N74" s="245"/>
      <c r="O74" s="245"/>
      <c r="P74" s="243"/>
      <c r="Q74" s="216"/>
      <c r="R74" s="216"/>
      <c r="S74" s="216"/>
      <c r="T74" s="236"/>
      <c r="U74" s="243"/>
      <c r="V74" s="243"/>
      <c r="W74" s="243"/>
      <c r="X74" s="243"/>
      <c r="Y74" s="243"/>
      <c r="Z74" s="243"/>
      <c r="AA74" s="240"/>
      <c r="AB74" s="240"/>
      <c r="AC74" s="240"/>
      <c r="AD74" s="240"/>
      <c r="AE74" s="240"/>
      <c r="AF74" s="240"/>
      <c r="AG74" s="240"/>
      <c r="AH74" s="240"/>
      <c r="AI74" s="240"/>
      <c r="AJ74" s="240"/>
      <c r="AK74" s="240"/>
      <c r="AL74" s="247"/>
      <c r="AM74" s="247"/>
      <c r="AN74" s="247"/>
      <c r="AO74" s="247"/>
      <c r="AP74" s="247"/>
      <c r="AQ74" s="247"/>
      <c r="AR74" s="247"/>
      <c r="AS74" s="247"/>
      <c r="AT74" s="247"/>
      <c r="AU74" s="247"/>
      <c r="AV74" s="237"/>
    </row>
    <row r="75" spans="1:48" s="151" customFormat="1" x14ac:dyDescent="0.35">
      <c r="A75" s="162">
        <v>23</v>
      </c>
      <c r="B75" s="420" t="s">
        <v>851</v>
      </c>
      <c r="C75" s="469" t="s">
        <v>337</v>
      </c>
      <c r="D75" s="420">
        <v>4</v>
      </c>
      <c r="E75" s="588" t="s">
        <v>614</v>
      </c>
      <c r="F75" s="582" t="s">
        <v>209</v>
      </c>
      <c r="G75" s="582" t="s">
        <v>209</v>
      </c>
      <c r="H75" s="582" t="s">
        <v>209</v>
      </c>
      <c r="I75" s="582" t="s">
        <v>209</v>
      </c>
      <c r="J75" s="582" t="s">
        <v>209</v>
      </c>
      <c r="K75" s="582" t="s">
        <v>209</v>
      </c>
      <c r="L75" s="582" t="s">
        <v>209</v>
      </c>
      <c r="M75" s="245"/>
      <c r="N75" s="245"/>
      <c r="O75" s="245"/>
      <c r="P75" s="243" t="s">
        <v>639</v>
      </c>
      <c r="Q75" s="572" t="s">
        <v>209</v>
      </c>
      <c r="R75" s="572" t="s">
        <v>209</v>
      </c>
      <c r="S75" s="572" t="s">
        <v>209</v>
      </c>
      <c r="T75" s="572" t="s">
        <v>209</v>
      </c>
      <c r="U75" s="572" t="s">
        <v>209</v>
      </c>
      <c r="V75" s="572" t="s">
        <v>209</v>
      </c>
      <c r="W75" s="572" t="s">
        <v>209</v>
      </c>
      <c r="X75" s="243"/>
      <c r="Y75" s="243"/>
      <c r="Z75" s="243"/>
      <c r="AA75" s="240"/>
      <c r="AB75" s="240"/>
      <c r="AC75" s="240"/>
      <c r="AD75" s="240"/>
      <c r="AE75" s="240"/>
      <c r="AF75" s="240"/>
      <c r="AG75" s="240"/>
      <c r="AH75" s="240"/>
      <c r="AI75" s="240"/>
      <c r="AJ75" s="240"/>
      <c r="AK75" s="240"/>
      <c r="AL75" s="247"/>
      <c r="AM75" s="247"/>
      <c r="AN75" s="247"/>
      <c r="AO75" s="247"/>
      <c r="AP75" s="247"/>
      <c r="AQ75" s="247"/>
      <c r="AR75" s="247"/>
      <c r="AS75" s="247"/>
      <c r="AT75" s="247"/>
      <c r="AU75" s="247"/>
      <c r="AV75" s="237"/>
    </row>
    <row r="76" spans="1:48" s="151" customFormat="1" x14ac:dyDescent="0.35">
      <c r="A76" s="162"/>
      <c r="B76" s="420"/>
      <c r="C76" s="469"/>
      <c r="D76" s="420"/>
      <c r="E76" s="588" t="s">
        <v>621</v>
      </c>
      <c r="F76" s="582" t="s">
        <v>209</v>
      </c>
      <c r="G76" s="582" t="s">
        <v>209</v>
      </c>
      <c r="H76" s="582" t="s">
        <v>209</v>
      </c>
      <c r="I76" s="582" t="s">
        <v>209</v>
      </c>
      <c r="J76" s="582" t="s">
        <v>209</v>
      </c>
      <c r="K76" s="582"/>
      <c r="L76" s="582"/>
      <c r="M76" s="245"/>
      <c r="N76" s="245"/>
      <c r="O76" s="245"/>
      <c r="P76" s="243"/>
      <c r="Q76" s="572"/>
      <c r="R76" s="572"/>
      <c r="S76" s="572"/>
      <c r="T76" s="572"/>
      <c r="U76" s="572"/>
      <c r="V76" s="572"/>
      <c r="W76" s="572"/>
      <c r="X76" s="243"/>
      <c r="Y76" s="243"/>
      <c r="Z76" s="243"/>
      <c r="AA76" s="240"/>
      <c r="AB76" s="240"/>
      <c r="AC76" s="240"/>
      <c r="AD76" s="240"/>
      <c r="AE76" s="240"/>
      <c r="AF76" s="240"/>
      <c r="AG76" s="240"/>
      <c r="AH76" s="240"/>
      <c r="AI76" s="240"/>
      <c r="AJ76" s="240"/>
      <c r="AK76" s="240"/>
      <c r="AL76" s="247"/>
      <c r="AM76" s="247"/>
      <c r="AN76" s="247"/>
      <c r="AO76" s="247"/>
      <c r="AP76" s="247"/>
      <c r="AQ76" s="247"/>
      <c r="AR76" s="247"/>
      <c r="AS76" s="247"/>
      <c r="AT76" s="247"/>
      <c r="AU76" s="247"/>
      <c r="AV76" s="237"/>
    </row>
    <row r="77" spans="1:48" s="151" customFormat="1" x14ac:dyDescent="0.35">
      <c r="A77" s="162"/>
      <c r="B77" s="420"/>
      <c r="C77" s="469"/>
      <c r="D77" s="420"/>
      <c r="E77" s="581" t="s">
        <v>624</v>
      </c>
      <c r="F77" s="582" t="s">
        <v>209</v>
      </c>
      <c r="G77" s="582" t="s">
        <v>209</v>
      </c>
      <c r="H77" s="582" t="s">
        <v>209</v>
      </c>
      <c r="I77" s="582" t="s">
        <v>209</v>
      </c>
      <c r="J77" s="582" t="s">
        <v>209</v>
      </c>
      <c r="K77" s="245"/>
      <c r="L77" s="245"/>
      <c r="M77" s="245"/>
      <c r="N77" s="245"/>
      <c r="O77" s="245"/>
      <c r="P77" s="243"/>
      <c r="Q77" s="216"/>
      <c r="R77" s="216"/>
      <c r="S77" s="216"/>
      <c r="T77" s="236"/>
      <c r="U77" s="243"/>
      <c r="V77" s="243"/>
      <c r="W77" s="243"/>
      <c r="X77" s="243"/>
      <c r="Y77" s="243"/>
      <c r="Z77" s="243"/>
      <c r="AA77" s="240"/>
      <c r="AB77" s="240"/>
      <c r="AC77" s="240"/>
      <c r="AD77" s="240"/>
      <c r="AE77" s="240"/>
      <c r="AF77" s="240"/>
      <c r="AG77" s="240"/>
      <c r="AH77" s="240"/>
      <c r="AI77" s="240"/>
      <c r="AJ77" s="240"/>
      <c r="AK77" s="240"/>
      <c r="AL77" s="247"/>
      <c r="AM77" s="247"/>
      <c r="AN77" s="247"/>
      <c r="AO77" s="247"/>
      <c r="AP77" s="247"/>
      <c r="AQ77" s="247"/>
      <c r="AR77" s="247"/>
      <c r="AS77" s="247"/>
      <c r="AT77" s="247"/>
      <c r="AU77" s="247"/>
      <c r="AV77" s="237"/>
    </row>
    <row r="78" spans="1:48" s="151" customFormat="1" x14ac:dyDescent="0.35">
      <c r="A78" s="162">
        <v>24</v>
      </c>
      <c r="B78" s="420" t="s">
        <v>852</v>
      </c>
      <c r="C78" s="469" t="s">
        <v>812</v>
      </c>
      <c r="D78" s="420">
        <v>4</v>
      </c>
      <c r="E78" s="588" t="s">
        <v>614</v>
      </c>
      <c r="F78" s="582" t="s">
        <v>209</v>
      </c>
      <c r="G78" s="582" t="s">
        <v>209</v>
      </c>
      <c r="H78" s="582" t="s">
        <v>209</v>
      </c>
      <c r="I78" s="582" t="s">
        <v>209</v>
      </c>
      <c r="J78" s="582" t="s">
        <v>209</v>
      </c>
      <c r="K78" s="582" t="s">
        <v>209</v>
      </c>
      <c r="L78" s="582" t="s">
        <v>209</v>
      </c>
      <c r="M78" s="245"/>
      <c r="N78" s="245"/>
      <c r="O78" s="245"/>
      <c r="P78" s="243" t="s">
        <v>640</v>
      </c>
      <c r="Q78" s="572" t="s">
        <v>209</v>
      </c>
      <c r="R78" s="572" t="s">
        <v>209</v>
      </c>
      <c r="S78" s="572" t="s">
        <v>209</v>
      </c>
      <c r="T78" s="572" t="s">
        <v>209</v>
      </c>
      <c r="U78" s="572" t="s">
        <v>209</v>
      </c>
      <c r="V78" s="572" t="s">
        <v>209</v>
      </c>
      <c r="W78" s="572" t="s">
        <v>209</v>
      </c>
      <c r="X78" s="243"/>
      <c r="Y78" s="243"/>
      <c r="Z78" s="243"/>
      <c r="AA78" s="240"/>
      <c r="AB78" s="240"/>
      <c r="AC78" s="240"/>
      <c r="AD78" s="240"/>
      <c r="AE78" s="240"/>
      <c r="AF78" s="240"/>
      <c r="AG78" s="240"/>
      <c r="AH78" s="240"/>
      <c r="AI78" s="240"/>
      <c r="AJ78" s="240"/>
      <c r="AK78" s="240"/>
      <c r="AL78" s="247"/>
      <c r="AM78" s="247"/>
      <c r="AN78" s="247"/>
      <c r="AO78" s="247"/>
      <c r="AP78" s="247"/>
      <c r="AQ78" s="247"/>
      <c r="AR78" s="247"/>
      <c r="AS78" s="247"/>
      <c r="AT78" s="247"/>
      <c r="AU78" s="247"/>
      <c r="AV78" s="237"/>
    </row>
    <row r="79" spans="1:48" s="151" customFormat="1" x14ac:dyDescent="0.35">
      <c r="A79" s="162"/>
      <c r="B79" s="420"/>
      <c r="C79" s="469"/>
      <c r="D79" s="420"/>
      <c r="E79" s="588" t="s">
        <v>621</v>
      </c>
      <c r="F79" s="582" t="s">
        <v>209</v>
      </c>
      <c r="G79" s="582" t="s">
        <v>209</v>
      </c>
      <c r="H79" s="582" t="s">
        <v>209</v>
      </c>
      <c r="I79" s="582" t="s">
        <v>209</v>
      </c>
      <c r="J79" s="582" t="s">
        <v>209</v>
      </c>
      <c r="K79" s="582"/>
      <c r="L79" s="582"/>
      <c r="M79" s="245"/>
      <c r="N79" s="245"/>
      <c r="O79" s="245"/>
      <c r="P79" s="243"/>
      <c r="Q79" s="572"/>
      <c r="R79" s="572"/>
      <c r="S79" s="572"/>
      <c r="T79" s="572"/>
      <c r="U79" s="572"/>
      <c r="V79" s="572"/>
      <c r="W79" s="572"/>
      <c r="X79" s="243"/>
      <c r="Y79" s="243"/>
      <c r="Z79" s="243"/>
      <c r="AA79" s="240"/>
      <c r="AB79" s="240"/>
      <c r="AC79" s="240"/>
      <c r="AD79" s="240"/>
      <c r="AE79" s="240"/>
      <c r="AF79" s="240"/>
      <c r="AG79" s="240"/>
      <c r="AH79" s="240"/>
      <c r="AI79" s="240"/>
      <c r="AJ79" s="240"/>
      <c r="AK79" s="240"/>
      <c r="AL79" s="247"/>
      <c r="AM79" s="247"/>
      <c r="AN79" s="247"/>
      <c r="AO79" s="247"/>
      <c r="AP79" s="247"/>
      <c r="AQ79" s="247"/>
      <c r="AR79" s="247"/>
      <c r="AS79" s="247"/>
      <c r="AT79" s="247"/>
      <c r="AU79" s="247"/>
      <c r="AV79" s="237"/>
    </row>
    <row r="80" spans="1:48" s="151" customFormat="1" x14ac:dyDescent="0.35">
      <c r="A80" s="162"/>
      <c r="B80" s="420"/>
      <c r="C80" s="469"/>
      <c r="D80" s="420"/>
      <c r="E80" s="581" t="s">
        <v>624</v>
      </c>
      <c r="F80" s="582" t="s">
        <v>209</v>
      </c>
      <c r="G80" s="582" t="s">
        <v>209</v>
      </c>
      <c r="H80" s="582" t="s">
        <v>209</v>
      </c>
      <c r="I80" s="582" t="s">
        <v>209</v>
      </c>
      <c r="J80" s="582" t="s">
        <v>209</v>
      </c>
      <c r="K80" s="245"/>
      <c r="L80" s="245"/>
      <c r="M80" s="245"/>
      <c r="N80" s="245"/>
      <c r="O80" s="245"/>
      <c r="P80" s="243"/>
      <c r="Q80" s="216"/>
      <c r="R80" s="216"/>
      <c r="S80" s="216"/>
      <c r="T80" s="236"/>
      <c r="U80" s="243"/>
      <c r="V80" s="243"/>
      <c r="W80" s="243"/>
      <c r="X80" s="243"/>
      <c r="Y80" s="243"/>
      <c r="Z80" s="243"/>
      <c r="AA80" s="240"/>
      <c r="AB80" s="240"/>
      <c r="AC80" s="240"/>
      <c r="AD80" s="240"/>
      <c r="AE80" s="240"/>
      <c r="AF80" s="240"/>
      <c r="AG80" s="240"/>
      <c r="AH80" s="240"/>
      <c r="AI80" s="240"/>
      <c r="AJ80" s="240"/>
      <c r="AK80" s="240"/>
      <c r="AL80" s="247"/>
      <c r="AM80" s="247"/>
      <c r="AN80" s="247"/>
      <c r="AO80" s="247"/>
      <c r="AP80" s="247"/>
      <c r="AQ80" s="247"/>
      <c r="AR80" s="247"/>
      <c r="AS80" s="247"/>
      <c r="AT80" s="247"/>
      <c r="AU80" s="247"/>
      <c r="AV80" s="237"/>
    </row>
    <row r="81" spans="1:48" s="151" customFormat="1" x14ac:dyDescent="0.35">
      <c r="A81" s="162">
        <v>25</v>
      </c>
      <c r="B81" s="420" t="s">
        <v>853</v>
      </c>
      <c r="C81" s="469" t="s">
        <v>813</v>
      </c>
      <c r="D81" s="420">
        <v>4</v>
      </c>
      <c r="E81" s="588" t="s">
        <v>614</v>
      </c>
      <c r="F81" s="582" t="s">
        <v>209</v>
      </c>
      <c r="G81" s="582" t="s">
        <v>209</v>
      </c>
      <c r="H81" s="582" t="s">
        <v>209</v>
      </c>
      <c r="I81" s="582" t="s">
        <v>209</v>
      </c>
      <c r="J81" s="582" t="s">
        <v>209</v>
      </c>
      <c r="K81" s="582" t="s">
        <v>209</v>
      </c>
      <c r="L81" s="582" t="s">
        <v>209</v>
      </c>
      <c r="M81" s="245"/>
      <c r="N81" s="245"/>
      <c r="O81" s="245"/>
      <c r="P81" s="243" t="s">
        <v>640</v>
      </c>
      <c r="Q81" s="572" t="s">
        <v>209</v>
      </c>
      <c r="R81" s="572" t="s">
        <v>209</v>
      </c>
      <c r="S81" s="572" t="s">
        <v>209</v>
      </c>
      <c r="T81" s="572" t="s">
        <v>209</v>
      </c>
      <c r="U81" s="572" t="s">
        <v>209</v>
      </c>
      <c r="V81" s="572" t="s">
        <v>209</v>
      </c>
      <c r="W81" s="572" t="s">
        <v>209</v>
      </c>
      <c r="X81" s="243"/>
      <c r="Y81" s="243"/>
      <c r="Z81" s="243"/>
      <c r="AA81" s="240"/>
      <c r="AB81" s="240"/>
      <c r="AC81" s="240"/>
      <c r="AD81" s="240"/>
      <c r="AE81" s="240"/>
      <c r="AF81" s="240"/>
      <c r="AG81" s="240"/>
      <c r="AH81" s="240"/>
      <c r="AI81" s="240"/>
      <c r="AJ81" s="240"/>
      <c r="AK81" s="240"/>
      <c r="AL81" s="247"/>
      <c r="AM81" s="247"/>
      <c r="AN81" s="247"/>
      <c r="AO81" s="247"/>
      <c r="AP81" s="247"/>
      <c r="AQ81" s="247"/>
      <c r="AR81" s="247"/>
      <c r="AS81" s="247"/>
      <c r="AT81" s="247"/>
      <c r="AU81" s="247"/>
      <c r="AV81" s="237"/>
    </row>
    <row r="82" spans="1:48" s="151" customFormat="1" x14ac:dyDescent="0.35">
      <c r="A82" s="162"/>
      <c r="B82" s="420"/>
      <c r="C82" s="469"/>
      <c r="D82" s="420"/>
      <c r="E82" s="588" t="s">
        <v>621</v>
      </c>
      <c r="F82" s="582" t="s">
        <v>209</v>
      </c>
      <c r="G82" s="582" t="s">
        <v>209</v>
      </c>
      <c r="H82" s="582" t="s">
        <v>209</v>
      </c>
      <c r="I82" s="582" t="s">
        <v>209</v>
      </c>
      <c r="J82" s="582" t="s">
        <v>209</v>
      </c>
      <c r="K82" s="582"/>
      <c r="L82" s="582"/>
      <c r="M82" s="245"/>
      <c r="N82" s="245"/>
      <c r="O82" s="245"/>
      <c r="P82" s="243"/>
      <c r="Q82" s="572"/>
      <c r="R82" s="572"/>
      <c r="S82" s="572"/>
      <c r="T82" s="572"/>
      <c r="U82" s="572"/>
      <c r="V82" s="572"/>
      <c r="W82" s="572"/>
      <c r="X82" s="243"/>
      <c r="Y82" s="243"/>
      <c r="Z82" s="243"/>
      <c r="AA82" s="240"/>
      <c r="AB82" s="240"/>
      <c r="AC82" s="240"/>
      <c r="AD82" s="240"/>
      <c r="AE82" s="240"/>
      <c r="AF82" s="240"/>
      <c r="AG82" s="240"/>
      <c r="AH82" s="240"/>
      <c r="AI82" s="240"/>
      <c r="AJ82" s="240"/>
      <c r="AK82" s="240"/>
      <c r="AL82" s="247"/>
      <c r="AM82" s="247"/>
      <c r="AN82" s="247"/>
      <c r="AO82" s="247"/>
      <c r="AP82" s="247"/>
      <c r="AQ82" s="247"/>
      <c r="AR82" s="247"/>
      <c r="AS82" s="247"/>
      <c r="AT82" s="247"/>
      <c r="AU82" s="247"/>
      <c r="AV82" s="237"/>
    </row>
    <row r="83" spans="1:48" s="151" customFormat="1" x14ac:dyDescent="0.35">
      <c r="A83" s="162"/>
      <c r="B83" s="420"/>
      <c r="C83" s="469"/>
      <c r="D83" s="420"/>
      <c r="E83" s="581" t="s">
        <v>624</v>
      </c>
      <c r="F83" s="582" t="s">
        <v>209</v>
      </c>
      <c r="G83" s="582" t="s">
        <v>209</v>
      </c>
      <c r="H83" s="582" t="s">
        <v>209</v>
      </c>
      <c r="I83" s="582" t="s">
        <v>209</v>
      </c>
      <c r="J83" s="582" t="s">
        <v>209</v>
      </c>
      <c r="K83" s="245"/>
      <c r="L83" s="245"/>
      <c r="M83" s="245"/>
      <c r="N83" s="245"/>
      <c r="O83" s="245"/>
      <c r="P83" s="243"/>
      <c r="Q83" s="216"/>
      <c r="R83" s="216"/>
      <c r="S83" s="216"/>
      <c r="T83" s="236"/>
      <c r="U83" s="243"/>
      <c r="V83" s="243"/>
      <c r="W83" s="243"/>
      <c r="X83" s="243"/>
      <c r="Y83" s="243"/>
      <c r="Z83" s="243"/>
      <c r="AA83" s="240"/>
      <c r="AB83" s="240"/>
      <c r="AC83" s="240"/>
      <c r="AD83" s="240"/>
      <c r="AE83" s="240"/>
      <c r="AF83" s="240"/>
      <c r="AG83" s="240"/>
      <c r="AH83" s="240"/>
      <c r="AI83" s="240"/>
      <c r="AJ83" s="240"/>
      <c r="AK83" s="240"/>
      <c r="AL83" s="247"/>
      <c r="AM83" s="247"/>
      <c r="AN83" s="247"/>
      <c r="AO83" s="247"/>
      <c r="AP83" s="247"/>
      <c r="AQ83" s="247"/>
      <c r="AR83" s="247"/>
      <c r="AS83" s="247"/>
      <c r="AT83" s="247"/>
      <c r="AU83" s="247"/>
      <c r="AV83" s="237"/>
    </row>
    <row r="84" spans="1:48" s="151" customFormat="1" x14ac:dyDescent="0.35">
      <c r="A84" s="162">
        <v>26</v>
      </c>
      <c r="B84" s="420" t="s">
        <v>854</v>
      </c>
      <c r="C84" s="418" t="s">
        <v>874</v>
      </c>
      <c r="D84" s="420">
        <v>6</v>
      </c>
      <c r="E84" s="588" t="s">
        <v>614</v>
      </c>
      <c r="F84" s="582" t="s">
        <v>209</v>
      </c>
      <c r="G84" s="582" t="s">
        <v>209</v>
      </c>
      <c r="H84" s="582" t="s">
        <v>209</v>
      </c>
      <c r="I84" s="582" t="s">
        <v>209</v>
      </c>
      <c r="J84" s="582" t="s">
        <v>209</v>
      </c>
      <c r="K84" s="582" t="s">
        <v>209</v>
      </c>
      <c r="L84" s="582" t="s">
        <v>209</v>
      </c>
      <c r="M84" s="582" t="s">
        <v>209</v>
      </c>
      <c r="N84" s="245"/>
      <c r="O84" s="245"/>
      <c r="P84" s="243" t="s">
        <v>640</v>
      </c>
      <c r="Q84" s="572" t="s">
        <v>209</v>
      </c>
      <c r="R84" s="572" t="s">
        <v>209</v>
      </c>
      <c r="S84" s="572" t="s">
        <v>209</v>
      </c>
      <c r="T84" s="572" t="s">
        <v>209</v>
      </c>
      <c r="U84" s="572" t="s">
        <v>209</v>
      </c>
      <c r="V84" s="572" t="s">
        <v>209</v>
      </c>
      <c r="W84" s="572" t="s">
        <v>209</v>
      </c>
      <c r="X84" s="572" t="s">
        <v>209</v>
      </c>
      <c r="Y84" s="243"/>
      <c r="Z84" s="243"/>
      <c r="AA84" s="240"/>
      <c r="AB84" s="240"/>
      <c r="AC84" s="240"/>
      <c r="AD84" s="240"/>
      <c r="AE84" s="240"/>
      <c r="AF84" s="240"/>
      <c r="AG84" s="240"/>
      <c r="AH84" s="240"/>
      <c r="AI84" s="240"/>
      <c r="AJ84" s="240"/>
      <c r="AK84" s="240"/>
      <c r="AL84" s="247"/>
      <c r="AM84" s="247"/>
      <c r="AN84" s="247"/>
      <c r="AO84" s="247"/>
      <c r="AP84" s="247"/>
      <c r="AQ84" s="247"/>
      <c r="AR84" s="247"/>
      <c r="AS84" s="247"/>
      <c r="AT84" s="247"/>
      <c r="AU84" s="247"/>
      <c r="AV84" s="237"/>
    </row>
    <row r="85" spans="1:48" s="151" customFormat="1" x14ac:dyDescent="0.35">
      <c r="A85" s="162"/>
      <c r="B85" s="420"/>
      <c r="C85" s="418"/>
      <c r="D85" s="420"/>
      <c r="E85" s="588" t="s">
        <v>621</v>
      </c>
      <c r="F85" s="582" t="s">
        <v>209</v>
      </c>
      <c r="G85" s="582" t="s">
        <v>209</v>
      </c>
      <c r="H85" s="582" t="s">
        <v>209</v>
      </c>
      <c r="I85" s="582" t="s">
        <v>209</v>
      </c>
      <c r="J85" s="582" t="s">
        <v>209</v>
      </c>
      <c r="K85" s="582"/>
      <c r="L85" s="582"/>
      <c r="M85" s="582"/>
      <c r="N85" s="245"/>
      <c r="O85" s="245"/>
      <c r="P85" s="243"/>
      <c r="Q85" s="572"/>
      <c r="R85" s="572"/>
      <c r="S85" s="572"/>
      <c r="T85" s="572"/>
      <c r="U85" s="572"/>
      <c r="V85" s="572"/>
      <c r="W85" s="572"/>
      <c r="X85" s="572"/>
      <c r="Y85" s="243"/>
      <c r="Z85" s="243"/>
      <c r="AA85" s="240"/>
      <c r="AB85" s="240"/>
      <c r="AC85" s="240"/>
      <c r="AD85" s="240"/>
      <c r="AE85" s="240"/>
      <c r="AF85" s="240"/>
      <c r="AG85" s="240"/>
      <c r="AH85" s="240"/>
      <c r="AI85" s="240"/>
      <c r="AJ85" s="240"/>
      <c r="AK85" s="240"/>
      <c r="AL85" s="247"/>
      <c r="AM85" s="247"/>
      <c r="AN85" s="247"/>
      <c r="AO85" s="247"/>
      <c r="AP85" s="247"/>
      <c r="AQ85" s="247"/>
      <c r="AR85" s="247"/>
      <c r="AS85" s="247"/>
      <c r="AT85" s="247"/>
      <c r="AU85" s="247"/>
      <c r="AV85" s="237"/>
    </row>
    <row r="86" spans="1:48" s="151" customFormat="1" x14ac:dyDescent="0.35">
      <c r="A86" s="162"/>
      <c r="B86" s="420"/>
      <c r="C86" s="418"/>
      <c r="D86" s="420"/>
      <c r="E86" s="581" t="s">
        <v>624</v>
      </c>
      <c r="F86" s="582" t="s">
        <v>209</v>
      </c>
      <c r="G86" s="582" t="s">
        <v>209</v>
      </c>
      <c r="H86" s="582" t="s">
        <v>209</v>
      </c>
      <c r="I86" s="582" t="s">
        <v>209</v>
      </c>
      <c r="J86" s="582" t="s">
        <v>209</v>
      </c>
      <c r="K86" s="582" t="s">
        <v>209</v>
      </c>
      <c r="L86" s="582" t="s">
        <v>209</v>
      </c>
      <c r="M86" s="582" t="s">
        <v>209</v>
      </c>
      <c r="N86" s="245"/>
      <c r="O86" s="245"/>
      <c r="P86" s="243"/>
      <c r="Q86" s="216"/>
      <c r="R86" s="216"/>
      <c r="S86" s="216"/>
      <c r="T86" s="236"/>
      <c r="U86" s="243"/>
      <c r="V86" s="243"/>
      <c r="W86" s="243"/>
      <c r="X86" s="243"/>
      <c r="Y86" s="243"/>
      <c r="Z86" s="243"/>
      <c r="AA86" s="240"/>
      <c r="AB86" s="240"/>
      <c r="AC86" s="240"/>
      <c r="AD86" s="240"/>
      <c r="AE86" s="240"/>
      <c r="AF86" s="240"/>
      <c r="AG86" s="240"/>
      <c r="AH86" s="240"/>
      <c r="AI86" s="240"/>
      <c r="AJ86" s="240"/>
      <c r="AK86" s="240"/>
      <c r="AL86" s="247"/>
      <c r="AM86" s="247"/>
      <c r="AN86" s="247"/>
      <c r="AO86" s="247"/>
      <c r="AP86" s="247"/>
      <c r="AQ86" s="247"/>
      <c r="AR86" s="247"/>
      <c r="AS86" s="247"/>
      <c r="AT86" s="247"/>
      <c r="AU86" s="247"/>
      <c r="AV86" s="237"/>
    </row>
    <row r="87" spans="1:48" s="151" customFormat="1" x14ac:dyDescent="0.35">
      <c r="A87" s="162">
        <v>27</v>
      </c>
      <c r="B87" s="420" t="s">
        <v>855</v>
      </c>
      <c r="C87" s="418" t="s">
        <v>875</v>
      </c>
      <c r="D87" s="420">
        <v>4</v>
      </c>
      <c r="E87" s="588" t="s">
        <v>614</v>
      </c>
      <c r="F87" s="582" t="s">
        <v>209</v>
      </c>
      <c r="G87" s="582" t="s">
        <v>209</v>
      </c>
      <c r="H87" s="582" t="s">
        <v>209</v>
      </c>
      <c r="I87" s="582" t="s">
        <v>209</v>
      </c>
      <c r="J87" s="582" t="s">
        <v>209</v>
      </c>
      <c r="K87" s="582" t="s">
        <v>209</v>
      </c>
      <c r="L87" s="582" t="s">
        <v>209</v>
      </c>
      <c r="M87" s="245"/>
      <c r="N87" s="245"/>
      <c r="O87" s="245"/>
      <c r="P87" s="243" t="s">
        <v>640</v>
      </c>
      <c r="Q87" s="572" t="s">
        <v>209</v>
      </c>
      <c r="R87" s="572" t="s">
        <v>209</v>
      </c>
      <c r="S87" s="572" t="s">
        <v>209</v>
      </c>
      <c r="T87" s="572" t="s">
        <v>209</v>
      </c>
      <c r="U87" s="572" t="s">
        <v>209</v>
      </c>
      <c r="V87" s="572" t="s">
        <v>209</v>
      </c>
      <c r="W87" s="572" t="s">
        <v>209</v>
      </c>
      <c r="X87" s="243"/>
      <c r="Y87" s="243"/>
      <c r="Z87" s="243"/>
      <c r="AA87" s="240"/>
      <c r="AB87" s="240"/>
      <c r="AC87" s="240"/>
      <c r="AD87" s="240"/>
      <c r="AE87" s="240"/>
      <c r="AF87" s="240"/>
      <c r="AG87" s="240"/>
      <c r="AH87" s="240"/>
      <c r="AI87" s="240"/>
      <c r="AJ87" s="240"/>
      <c r="AK87" s="240"/>
      <c r="AL87" s="247" t="s">
        <v>664</v>
      </c>
      <c r="AM87" s="574" t="s">
        <v>209</v>
      </c>
      <c r="AN87" s="574" t="s">
        <v>209</v>
      </c>
      <c r="AO87" s="574" t="s">
        <v>209</v>
      </c>
      <c r="AP87" s="574" t="s">
        <v>209</v>
      </c>
      <c r="AQ87" s="574" t="s">
        <v>209</v>
      </c>
      <c r="AR87" s="574" t="s">
        <v>209</v>
      </c>
      <c r="AS87" s="574" t="s">
        <v>209</v>
      </c>
      <c r="AT87" s="247"/>
      <c r="AU87" s="247"/>
      <c r="AV87" s="237"/>
    </row>
    <row r="88" spans="1:48" s="151" customFormat="1" x14ac:dyDescent="0.35">
      <c r="A88" s="162"/>
      <c r="B88" s="420"/>
      <c r="C88" s="418"/>
      <c r="D88" s="420"/>
      <c r="E88" s="588" t="s">
        <v>621</v>
      </c>
      <c r="F88" s="582" t="s">
        <v>209</v>
      </c>
      <c r="G88" s="582" t="s">
        <v>209</v>
      </c>
      <c r="H88" s="582" t="s">
        <v>209</v>
      </c>
      <c r="I88" s="582" t="s">
        <v>209</v>
      </c>
      <c r="J88" s="582" t="s">
        <v>209</v>
      </c>
      <c r="K88" s="582"/>
      <c r="L88" s="582"/>
      <c r="M88" s="245"/>
      <c r="N88" s="245"/>
      <c r="O88" s="245"/>
      <c r="P88" s="243"/>
      <c r="Q88" s="572"/>
      <c r="R88" s="572"/>
      <c r="S88" s="572"/>
      <c r="T88" s="572"/>
      <c r="U88" s="572"/>
      <c r="V88" s="572"/>
      <c r="W88" s="572"/>
      <c r="X88" s="243"/>
      <c r="Y88" s="243"/>
      <c r="Z88" s="243"/>
      <c r="AA88" s="240"/>
      <c r="AB88" s="240"/>
      <c r="AC88" s="240"/>
      <c r="AD88" s="240"/>
      <c r="AE88" s="240"/>
      <c r="AF88" s="240"/>
      <c r="AG88" s="240"/>
      <c r="AH88" s="240"/>
      <c r="AI88" s="240"/>
      <c r="AJ88" s="240"/>
      <c r="AK88" s="240"/>
      <c r="AL88" s="247"/>
      <c r="AM88" s="574"/>
      <c r="AN88" s="574"/>
      <c r="AO88" s="574"/>
      <c r="AP88" s="574"/>
      <c r="AQ88" s="574"/>
      <c r="AR88" s="574"/>
      <c r="AS88" s="574"/>
      <c r="AT88" s="247"/>
      <c r="AU88" s="247"/>
      <c r="AV88" s="237"/>
    </row>
    <row r="89" spans="1:48" s="151" customFormat="1" x14ac:dyDescent="0.35">
      <c r="A89" s="162"/>
      <c r="B89" s="420"/>
      <c r="C89" s="418"/>
      <c r="D89" s="420"/>
      <c r="E89" s="581" t="s">
        <v>624</v>
      </c>
      <c r="F89" s="582" t="s">
        <v>209</v>
      </c>
      <c r="G89" s="582" t="s">
        <v>209</v>
      </c>
      <c r="H89" s="582" t="s">
        <v>209</v>
      </c>
      <c r="I89" s="582" t="s">
        <v>209</v>
      </c>
      <c r="J89" s="582" t="s">
        <v>209</v>
      </c>
      <c r="K89" s="245"/>
      <c r="L89" s="245"/>
      <c r="M89" s="245"/>
      <c r="N89" s="245"/>
      <c r="O89" s="245"/>
      <c r="P89" s="243"/>
      <c r="Q89" s="216"/>
      <c r="R89" s="216"/>
      <c r="S89" s="216"/>
      <c r="T89" s="236"/>
      <c r="U89" s="243"/>
      <c r="V89" s="243"/>
      <c r="W89" s="243"/>
      <c r="X89" s="243"/>
      <c r="Y89" s="243"/>
      <c r="Z89" s="243"/>
      <c r="AA89" s="240"/>
      <c r="AB89" s="240"/>
      <c r="AC89" s="240"/>
      <c r="AD89" s="240"/>
      <c r="AE89" s="240"/>
      <c r="AF89" s="240"/>
      <c r="AG89" s="240"/>
      <c r="AH89" s="240"/>
      <c r="AI89" s="240"/>
      <c r="AJ89" s="240"/>
      <c r="AK89" s="240"/>
      <c r="AL89" s="247"/>
      <c r="AM89" s="247"/>
      <c r="AN89" s="247"/>
      <c r="AO89" s="247"/>
      <c r="AP89" s="247"/>
      <c r="AQ89" s="247"/>
      <c r="AR89" s="247"/>
      <c r="AS89" s="247"/>
      <c r="AT89" s="247"/>
      <c r="AU89" s="247"/>
      <c r="AV89" s="237"/>
    </row>
    <row r="90" spans="1:48" s="151" customFormat="1" x14ac:dyDescent="0.35">
      <c r="A90" s="162">
        <v>28</v>
      </c>
      <c r="B90" s="420" t="s">
        <v>856</v>
      </c>
      <c r="C90" s="418" t="s">
        <v>876</v>
      </c>
      <c r="D90" s="420">
        <v>2</v>
      </c>
      <c r="E90" s="588" t="s">
        <v>614</v>
      </c>
      <c r="F90" s="582" t="s">
        <v>209</v>
      </c>
      <c r="G90" s="582" t="s">
        <v>209</v>
      </c>
      <c r="H90" s="582" t="s">
        <v>209</v>
      </c>
      <c r="I90" s="582" t="s">
        <v>209</v>
      </c>
      <c r="J90" s="582" t="s">
        <v>209</v>
      </c>
      <c r="K90" s="245"/>
      <c r="L90" s="245"/>
      <c r="M90" s="245"/>
      <c r="N90" s="245"/>
      <c r="O90" s="245"/>
      <c r="P90" s="243" t="s">
        <v>640</v>
      </c>
      <c r="Q90" s="572" t="s">
        <v>209</v>
      </c>
      <c r="R90" s="572" t="s">
        <v>209</v>
      </c>
      <c r="S90" s="572" t="s">
        <v>209</v>
      </c>
      <c r="T90" s="572" t="s">
        <v>209</v>
      </c>
      <c r="U90" s="572" t="s">
        <v>209</v>
      </c>
      <c r="V90" s="243"/>
      <c r="W90" s="243"/>
      <c r="X90" s="243"/>
      <c r="Y90" s="243"/>
      <c r="Z90" s="243"/>
      <c r="AA90" s="240"/>
      <c r="AB90" s="240"/>
      <c r="AC90" s="240"/>
      <c r="AD90" s="240"/>
      <c r="AE90" s="240"/>
      <c r="AF90" s="240"/>
      <c r="AG90" s="240"/>
      <c r="AH90" s="240"/>
      <c r="AI90" s="240"/>
      <c r="AJ90" s="240"/>
      <c r="AK90" s="240"/>
      <c r="AL90" s="247"/>
      <c r="AM90" s="247"/>
      <c r="AN90" s="247"/>
      <c r="AO90" s="247"/>
      <c r="AP90" s="247"/>
      <c r="AQ90" s="247"/>
      <c r="AR90" s="247"/>
      <c r="AS90" s="247"/>
      <c r="AT90" s="247"/>
      <c r="AU90" s="247"/>
      <c r="AV90" s="237"/>
    </row>
    <row r="91" spans="1:48" s="151" customFormat="1" x14ac:dyDescent="0.35">
      <c r="A91" s="162"/>
      <c r="B91" s="420"/>
      <c r="C91" s="418"/>
      <c r="D91" s="420"/>
      <c r="E91" s="588" t="s">
        <v>621</v>
      </c>
      <c r="F91" s="582" t="s">
        <v>209</v>
      </c>
      <c r="G91" s="582" t="s">
        <v>209</v>
      </c>
      <c r="H91" s="582" t="s">
        <v>209</v>
      </c>
      <c r="I91" s="582" t="s">
        <v>209</v>
      </c>
      <c r="J91" s="582" t="s">
        <v>209</v>
      </c>
      <c r="K91" s="245"/>
      <c r="L91" s="245"/>
      <c r="M91" s="245"/>
      <c r="N91" s="245"/>
      <c r="O91" s="245"/>
      <c r="P91" s="243"/>
      <c r="Q91" s="572"/>
      <c r="R91" s="572"/>
      <c r="S91" s="572"/>
      <c r="T91" s="572"/>
      <c r="U91" s="572"/>
      <c r="V91" s="243"/>
      <c r="W91" s="243"/>
      <c r="X91" s="243"/>
      <c r="Y91" s="243"/>
      <c r="Z91" s="243"/>
      <c r="AA91" s="240"/>
      <c r="AB91" s="240"/>
      <c r="AC91" s="240"/>
      <c r="AD91" s="240"/>
      <c r="AE91" s="240"/>
      <c r="AF91" s="240"/>
      <c r="AG91" s="240"/>
      <c r="AH91" s="240"/>
      <c r="AI91" s="240"/>
      <c r="AJ91" s="240"/>
      <c r="AK91" s="240"/>
      <c r="AL91" s="247"/>
      <c r="AM91" s="247"/>
      <c r="AN91" s="247"/>
      <c r="AO91" s="247"/>
      <c r="AP91" s="247"/>
      <c r="AQ91" s="247"/>
      <c r="AR91" s="247"/>
      <c r="AS91" s="247"/>
      <c r="AT91" s="247"/>
      <c r="AU91" s="247"/>
      <c r="AV91" s="237"/>
    </row>
    <row r="92" spans="1:48" s="151" customFormat="1" x14ac:dyDescent="0.35">
      <c r="A92" s="162"/>
      <c r="B92" s="420"/>
      <c r="C92" s="418"/>
      <c r="D92" s="420"/>
      <c r="E92" s="581" t="s">
        <v>624</v>
      </c>
      <c r="F92" s="582" t="s">
        <v>209</v>
      </c>
      <c r="G92" s="582" t="s">
        <v>209</v>
      </c>
      <c r="H92" s="582" t="s">
        <v>209</v>
      </c>
      <c r="I92" s="582" t="s">
        <v>209</v>
      </c>
      <c r="J92" s="582" t="s">
        <v>209</v>
      </c>
      <c r="K92" s="245"/>
      <c r="L92" s="245"/>
      <c r="M92" s="245"/>
      <c r="N92" s="245"/>
      <c r="O92" s="245"/>
      <c r="P92" s="243"/>
      <c r="Q92" s="216"/>
      <c r="R92" s="216"/>
      <c r="S92" s="216"/>
      <c r="T92" s="236"/>
      <c r="U92" s="243"/>
      <c r="V92" s="243"/>
      <c r="W92" s="243"/>
      <c r="X92" s="243"/>
      <c r="Y92" s="243"/>
      <c r="Z92" s="243"/>
      <c r="AA92" s="240"/>
      <c r="AB92" s="240"/>
      <c r="AC92" s="240"/>
      <c r="AD92" s="240"/>
      <c r="AE92" s="240"/>
      <c r="AF92" s="240"/>
      <c r="AG92" s="240"/>
      <c r="AH92" s="240"/>
      <c r="AI92" s="240"/>
      <c r="AJ92" s="240"/>
      <c r="AK92" s="240"/>
      <c r="AL92" s="247"/>
      <c r="AM92" s="247"/>
      <c r="AN92" s="247"/>
      <c r="AO92" s="247"/>
      <c r="AP92" s="247"/>
      <c r="AQ92" s="247"/>
      <c r="AR92" s="247"/>
      <c r="AS92" s="247"/>
      <c r="AT92" s="247"/>
      <c r="AU92" s="247"/>
      <c r="AV92" s="237"/>
    </row>
    <row r="93" spans="1:48" s="151" customFormat="1" x14ac:dyDescent="0.35">
      <c r="A93" s="162">
        <v>29</v>
      </c>
      <c r="B93" s="420" t="s">
        <v>857</v>
      </c>
      <c r="C93" s="418" t="s">
        <v>877</v>
      </c>
      <c r="D93" s="420">
        <v>4</v>
      </c>
      <c r="E93" s="588" t="s">
        <v>614</v>
      </c>
      <c r="F93" s="582" t="s">
        <v>209</v>
      </c>
      <c r="G93" s="582" t="s">
        <v>209</v>
      </c>
      <c r="H93" s="582" t="s">
        <v>209</v>
      </c>
      <c r="I93" s="582" t="s">
        <v>209</v>
      </c>
      <c r="J93" s="582" t="s">
        <v>209</v>
      </c>
      <c r="K93" s="582" t="s">
        <v>209</v>
      </c>
      <c r="L93" s="582" t="s">
        <v>209</v>
      </c>
      <c r="M93" s="245"/>
      <c r="N93" s="245"/>
      <c r="O93" s="245"/>
      <c r="P93" s="243" t="s">
        <v>640</v>
      </c>
      <c r="Q93" s="572" t="s">
        <v>209</v>
      </c>
      <c r="R93" s="572" t="s">
        <v>209</v>
      </c>
      <c r="S93" s="572" t="s">
        <v>209</v>
      </c>
      <c r="T93" s="572" t="s">
        <v>209</v>
      </c>
      <c r="U93" s="572" t="s">
        <v>209</v>
      </c>
      <c r="V93" s="572" t="s">
        <v>209</v>
      </c>
      <c r="W93" s="572" t="s">
        <v>209</v>
      </c>
      <c r="X93" s="243"/>
      <c r="Y93" s="243"/>
      <c r="Z93" s="243"/>
      <c r="AA93" s="240"/>
      <c r="AB93" s="240"/>
      <c r="AC93" s="240"/>
      <c r="AD93" s="240"/>
      <c r="AE93" s="240"/>
      <c r="AF93" s="240"/>
      <c r="AG93" s="240"/>
      <c r="AH93" s="240"/>
      <c r="AI93" s="240"/>
      <c r="AJ93" s="240"/>
      <c r="AK93" s="240"/>
      <c r="AL93" s="247"/>
      <c r="AM93" s="247"/>
      <c r="AN93" s="247"/>
      <c r="AO93" s="247"/>
      <c r="AP93" s="247"/>
      <c r="AQ93" s="247"/>
      <c r="AR93" s="247"/>
      <c r="AS93" s="247"/>
      <c r="AT93" s="247"/>
      <c r="AU93" s="247"/>
      <c r="AV93" s="237"/>
    </row>
    <row r="94" spans="1:48" s="151" customFormat="1" x14ac:dyDescent="0.35">
      <c r="A94" s="162"/>
      <c r="B94" s="420"/>
      <c r="C94" s="418"/>
      <c r="D94" s="420"/>
      <c r="E94" s="588" t="s">
        <v>621</v>
      </c>
      <c r="F94" s="582" t="s">
        <v>209</v>
      </c>
      <c r="G94" s="582" t="s">
        <v>209</v>
      </c>
      <c r="H94" s="582" t="s">
        <v>209</v>
      </c>
      <c r="I94" s="582" t="s">
        <v>209</v>
      </c>
      <c r="J94" s="582" t="s">
        <v>209</v>
      </c>
      <c r="K94" s="582"/>
      <c r="L94" s="582"/>
      <c r="M94" s="245"/>
      <c r="N94" s="245"/>
      <c r="O94" s="245"/>
      <c r="P94" s="243"/>
      <c r="Q94" s="572"/>
      <c r="R94" s="572"/>
      <c r="S94" s="572"/>
      <c r="T94" s="572"/>
      <c r="U94" s="572"/>
      <c r="V94" s="572"/>
      <c r="W94" s="572"/>
      <c r="X94" s="243"/>
      <c r="Y94" s="243"/>
      <c r="Z94" s="243"/>
      <c r="AA94" s="240"/>
      <c r="AB94" s="240"/>
      <c r="AC94" s="240"/>
      <c r="AD94" s="240"/>
      <c r="AE94" s="240"/>
      <c r="AF94" s="240"/>
      <c r="AG94" s="240"/>
      <c r="AH94" s="240"/>
      <c r="AI94" s="240"/>
      <c r="AJ94" s="240"/>
      <c r="AK94" s="240"/>
      <c r="AL94" s="247"/>
      <c r="AM94" s="247"/>
      <c r="AN94" s="247"/>
      <c r="AO94" s="247"/>
      <c r="AP94" s="247"/>
      <c r="AQ94" s="247"/>
      <c r="AR94" s="247"/>
      <c r="AS94" s="247"/>
      <c r="AT94" s="247"/>
      <c r="AU94" s="247"/>
      <c r="AV94" s="237"/>
    </row>
    <row r="95" spans="1:48" s="151" customFormat="1" x14ac:dyDescent="0.35">
      <c r="A95" s="162"/>
      <c r="B95" s="420"/>
      <c r="C95" s="418"/>
      <c r="D95" s="420"/>
      <c r="E95" s="581" t="s">
        <v>624</v>
      </c>
      <c r="F95" s="582" t="s">
        <v>209</v>
      </c>
      <c r="G95" s="582" t="s">
        <v>209</v>
      </c>
      <c r="H95" s="582" t="s">
        <v>209</v>
      </c>
      <c r="I95" s="582" t="s">
        <v>209</v>
      </c>
      <c r="J95" s="582" t="s">
        <v>209</v>
      </c>
      <c r="K95" s="245"/>
      <c r="L95" s="245"/>
      <c r="M95" s="245"/>
      <c r="N95" s="245"/>
      <c r="O95" s="245"/>
      <c r="P95" s="243"/>
      <c r="Q95" s="216"/>
      <c r="R95" s="216"/>
      <c r="S95" s="216"/>
      <c r="T95" s="236"/>
      <c r="U95" s="243"/>
      <c r="V95" s="243"/>
      <c r="W95" s="243"/>
      <c r="X95" s="243"/>
      <c r="Y95" s="243"/>
      <c r="Z95" s="243"/>
      <c r="AA95" s="240"/>
      <c r="AB95" s="240"/>
      <c r="AC95" s="240"/>
      <c r="AD95" s="240"/>
      <c r="AE95" s="240"/>
      <c r="AF95" s="240"/>
      <c r="AG95" s="240"/>
      <c r="AH95" s="240"/>
      <c r="AI95" s="240"/>
      <c r="AJ95" s="240"/>
      <c r="AK95" s="240"/>
      <c r="AL95" s="247"/>
      <c r="AM95" s="247"/>
      <c r="AN95" s="247"/>
      <c r="AO95" s="247"/>
      <c r="AP95" s="247"/>
      <c r="AQ95" s="247"/>
      <c r="AR95" s="247"/>
      <c r="AS95" s="247"/>
      <c r="AT95" s="247"/>
      <c r="AU95" s="247"/>
      <c r="AV95" s="237"/>
    </row>
    <row r="96" spans="1:48" s="151" customFormat="1" x14ac:dyDescent="0.35">
      <c r="A96" s="162">
        <v>30</v>
      </c>
      <c r="B96" s="420" t="s">
        <v>858</v>
      </c>
      <c r="C96" s="469" t="s">
        <v>815</v>
      </c>
      <c r="D96" s="420">
        <v>6</v>
      </c>
      <c r="E96" s="588" t="s">
        <v>614</v>
      </c>
      <c r="F96" s="582" t="s">
        <v>209</v>
      </c>
      <c r="G96" s="582" t="s">
        <v>209</v>
      </c>
      <c r="H96" s="582" t="s">
        <v>209</v>
      </c>
      <c r="I96" s="582" t="s">
        <v>209</v>
      </c>
      <c r="J96" s="582" t="s">
        <v>209</v>
      </c>
      <c r="K96" s="582" t="s">
        <v>209</v>
      </c>
      <c r="L96" s="582" t="s">
        <v>209</v>
      </c>
      <c r="M96" s="582" t="s">
        <v>209</v>
      </c>
      <c r="N96" s="582"/>
      <c r="O96" s="245"/>
      <c r="P96" s="243" t="s">
        <v>641</v>
      </c>
      <c r="Q96" s="572" t="s">
        <v>209</v>
      </c>
      <c r="R96" s="572" t="s">
        <v>209</v>
      </c>
      <c r="S96" s="572" t="s">
        <v>209</v>
      </c>
      <c r="T96" s="572" t="s">
        <v>209</v>
      </c>
      <c r="U96" s="572" t="s">
        <v>209</v>
      </c>
      <c r="V96" s="572" t="s">
        <v>209</v>
      </c>
      <c r="W96" s="572" t="s">
        <v>209</v>
      </c>
      <c r="X96" s="572" t="s">
        <v>209</v>
      </c>
      <c r="Y96" s="243"/>
      <c r="Z96" s="243"/>
      <c r="AA96" s="240"/>
      <c r="AB96" s="240"/>
      <c r="AC96" s="240"/>
      <c r="AD96" s="240"/>
      <c r="AE96" s="240"/>
      <c r="AF96" s="240"/>
      <c r="AG96" s="240"/>
      <c r="AH96" s="240"/>
      <c r="AI96" s="240"/>
      <c r="AJ96" s="240"/>
      <c r="AK96" s="240"/>
      <c r="AL96" s="247"/>
      <c r="AM96" s="247"/>
      <c r="AN96" s="247"/>
      <c r="AO96" s="247"/>
      <c r="AP96" s="247"/>
      <c r="AQ96" s="247"/>
      <c r="AR96" s="247"/>
      <c r="AS96" s="247"/>
      <c r="AT96" s="247"/>
      <c r="AU96" s="247"/>
      <c r="AV96" s="237"/>
    </row>
    <row r="97" spans="1:48" s="151" customFormat="1" x14ac:dyDescent="0.35">
      <c r="A97" s="162"/>
      <c r="B97" s="420"/>
      <c r="C97" s="469"/>
      <c r="D97" s="420"/>
      <c r="E97" s="588" t="s">
        <v>621</v>
      </c>
      <c r="F97" s="582" t="s">
        <v>209</v>
      </c>
      <c r="G97" s="582" t="s">
        <v>209</v>
      </c>
      <c r="H97" s="582" t="s">
        <v>209</v>
      </c>
      <c r="I97" s="582" t="s">
        <v>209</v>
      </c>
      <c r="J97" s="582" t="s">
        <v>209</v>
      </c>
      <c r="K97" s="582"/>
      <c r="L97" s="582"/>
      <c r="M97" s="582"/>
      <c r="N97" s="582"/>
      <c r="O97" s="245"/>
      <c r="P97" s="243"/>
      <c r="Q97" s="572"/>
      <c r="R97" s="572"/>
      <c r="S97" s="572"/>
      <c r="T97" s="572"/>
      <c r="U97" s="572"/>
      <c r="V97" s="572"/>
      <c r="W97" s="572"/>
      <c r="X97" s="572"/>
      <c r="Y97" s="243"/>
      <c r="Z97" s="243"/>
      <c r="AA97" s="240"/>
      <c r="AB97" s="240"/>
      <c r="AC97" s="240"/>
      <c r="AD97" s="240"/>
      <c r="AE97" s="240"/>
      <c r="AF97" s="240"/>
      <c r="AG97" s="240"/>
      <c r="AH97" s="240"/>
      <c r="AI97" s="240"/>
      <c r="AJ97" s="240"/>
      <c r="AK97" s="240"/>
      <c r="AL97" s="247"/>
      <c r="AM97" s="247"/>
      <c r="AN97" s="247"/>
      <c r="AO97" s="247"/>
      <c r="AP97" s="247"/>
      <c r="AQ97" s="247"/>
      <c r="AR97" s="247"/>
      <c r="AS97" s="247"/>
      <c r="AT97" s="247"/>
      <c r="AU97" s="247"/>
      <c r="AV97" s="237"/>
    </row>
    <row r="98" spans="1:48" s="151" customFormat="1" x14ac:dyDescent="0.35">
      <c r="A98" s="162"/>
      <c r="B98" s="420"/>
      <c r="C98" s="469"/>
      <c r="D98" s="420"/>
      <c r="E98" s="581" t="s">
        <v>624</v>
      </c>
      <c r="F98" s="582" t="s">
        <v>209</v>
      </c>
      <c r="G98" s="582" t="s">
        <v>209</v>
      </c>
      <c r="H98" s="582" t="s">
        <v>209</v>
      </c>
      <c r="I98" s="582" t="s">
        <v>209</v>
      </c>
      <c r="J98" s="582" t="s">
        <v>209</v>
      </c>
      <c r="K98" s="245"/>
      <c r="L98" s="245"/>
      <c r="M98" s="245"/>
      <c r="N98" s="245"/>
      <c r="O98" s="245"/>
      <c r="P98" s="243"/>
      <c r="Q98" s="216"/>
      <c r="R98" s="216"/>
      <c r="S98" s="216"/>
      <c r="T98" s="236"/>
      <c r="U98" s="243"/>
      <c r="V98" s="243"/>
      <c r="W98" s="243"/>
      <c r="X98" s="243"/>
      <c r="Y98" s="243"/>
      <c r="Z98" s="243"/>
      <c r="AA98" s="240"/>
      <c r="AB98" s="240"/>
      <c r="AC98" s="240"/>
      <c r="AD98" s="240"/>
      <c r="AE98" s="240"/>
      <c r="AF98" s="240"/>
      <c r="AG98" s="240"/>
      <c r="AH98" s="240"/>
      <c r="AI98" s="240"/>
      <c r="AJ98" s="240"/>
      <c r="AK98" s="240"/>
      <c r="AL98" s="247"/>
      <c r="AM98" s="247"/>
      <c r="AN98" s="247"/>
      <c r="AO98" s="247"/>
      <c r="AP98" s="247"/>
      <c r="AQ98" s="247"/>
      <c r="AR98" s="247"/>
      <c r="AS98" s="247"/>
      <c r="AT98" s="247"/>
      <c r="AU98" s="247"/>
      <c r="AV98" s="237"/>
    </row>
    <row r="99" spans="1:48" s="151" customFormat="1" x14ac:dyDescent="0.35">
      <c r="A99" s="162">
        <v>31</v>
      </c>
      <c r="B99" s="420" t="s">
        <v>859</v>
      </c>
      <c r="C99" s="419" t="s">
        <v>879</v>
      </c>
      <c r="D99" s="420">
        <v>3</v>
      </c>
      <c r="E99" s="588" t="s">
        <v>614</v>
      </c>
      <c r="F99" s="582" t="s">
        <v>209</v>
      </c>
      <c r="G99" s="582" t="s">
        <v>209</v>
      </c>
      <c r="H99" s="582" t="s">
        <v>209</v>
      </c>
      <c r="I99" s="582" t="s">
        <v>209</v>
      </c>
      <c r="J99" s="582" t="s">
        <v>209</v>
      </c>
      <c r="K99" s="582" t="s">
        <v>209</v>
      </c>
      <c r="L99" s="245"/>
      <c r="M99" s="245"/>
      <c r="N99" s="245"/>
      <c r="O99" s="245"/>
      <c r="P99" s="243" t="s">
        <v>641</v>
      </c>
      <c r="Q99" s="572" t="s">
        <v>209</v>
      </c>
      <c r="R99" s="572" t="s">
        <v>209</v>
      </c>
      <c r="S99" s="572" t="s">
        <v>209</v>
      </c>
      <c r="T99" s="572" t="s">
        <v>209</v>
      </c>
      <c r="U99" s="572" t="s">
        <v>209</v>
      </c>
      <c r="V99" s="243"/>
      <c r="W99" s="243"/>
      <c r="X99" s="243"/>
      <c r="Y99" s="243"/>
      <c r="Z99" s="243"/>
      <c r="AA99" s="240"/>
      <c r="AB99" s="240"/>
      <c r="AC99" s="240"/>
      <c r="AD99" s="240"/>
      <c r="AE99" s="240"/>
      <c r="AF99" s="240"/>
      <c r="AG99" s="240"/>
      <c r="AH99" s="240"/>
      <c r="AI99" s="240"/>
      <c r="AJ99" s="240"/>
      <c r="AK99" s="240"/>
      <c r="AL99" s="247"/>
      <c r="AM99" s="247"/>
      <c r="AN99" s="247"/>
      <c r="AO99" s="247"/>
      <c r="AP99" s="247"/>
      <c r="AQ99" s="247"/>
      <c r="AR99" s="247"/>
      <c r="AS99" s="247"/>
      <c r="AT99" s="247"/>
      <c r="AU99" s="247"/>
      <c r="AV99" s="237"/>
    </row>
    <row r="100" spans="1:48" s="151" customFormat="1" x14ac:dyDescent="0.35">
      <c r="A100" s="162"/>
      <c r="B100" s="420"/>
      <c r="C100" s="419"/>
      <c r="D100" s="420"/>
      <c r="E100" s="588" t="s">
        <v>621</v>
      </c>
      <c r="F100" s="582" t="s">
        <v>209</v>
      </c>
      <c r="G100" s="582" t="s">
        <v>209</v>
      </c>
      <c r="H100" s="582" t="s">
        <v>209</v>
      </c>
      <c r="I100" s="582" t="s">
        <v>209</v>
      </c>
      <c r="J100" s="582" t="s">
        <v>209</v>
      </c>
      <c r="K100" s="582"/>
      <c r="L100" s="245"/>
      <c r="M100" s="245"/>
      <c r="N100" s="245"/>
      <c r="O100" s="245"/>
      <c r="P100" s="243"/>
      <c r="Q100" s="572"/>
      <c r="R100" s="572"/>
      <c r="S100" s="572"/>
      <c r="T100" s="572"/>
      <c r="U100" s="572"/>
      <c r="V100" s="243"/>
      <c r="W100" s="243"/>
      <c r="X100" s="243"/>
      <c r="Y100" s="243"/>
      <c r="Z100" s="243"/>
      <c r="AA100" s="240"/>
      <c r="AB100" s="240"/>
      <c r="AC100" s="240"/>
      <c r="AD100" s="240"/>
      <c r="AE100" s="240"/>
      <c r="AF100" s="240"/>
      <c r="AG100" s="240"/>
      <c r="AH100" s="240"/>
      <c r="AI100" s="240"/>
      <c r="AJ100" s="240"/>
      <c r="AK100" s="240"/>
      <c r="AL100" s="247"/>
      <c r="AM100" s="247"/>
      <c r="AN100" s="247"/>
      <c r="AO100" s="247"/>
      <c r="AP100" s="247"/>
      <c r="AQ100" s="247"/>
      <c r="AR100" s="247"/>
      <c r="AS100" s="247"/>
      <c r="AT100" s="247"/>
      <c r="AU100" s="247"/>
      <c r="AV100" s="237"/>
    </row>
    <row r="101" spans="1:48" s="151" customFormat="1" x14ac:dyDescent="0.35">
      <c r="A101" s="162"/>
      <c r="B101" s="420"/>
      <c r="C101" s="419"/>
      <c r="D101" s="420"/>
      <c r="E101" s="581" t="s">
        <v>624</v>
      </c>
      <c r="F101" s="582" t="s">
        <v>209</v>
      </c>
      <c r="G101" s="582" t="s">
        <v>209</v>
      </c>
      <c r="H101" s="582" t="s">
        <v>209</v>
      </c>
      <c r="I101" s="582" t="s">
        <v>209</v>
      </c>
      <c r="J101" s="582" t="s">
        <v>209</v>
      </c>
      <c r="K101" s="245"/>
      <c r="L101" s="245"/>
      <c r="M101" s="245"/>
      <c r="N101" s="245"/>
      <c r="O101" s="245"/>
      <c r="P101" s="243"/>
      <c r="Q101" s="216"/>
      <c r="R101" s="216"/>
      <c r="S101" s="216"/>
      <c r="T101" s="236"/>
      <c r="U101" s="243"/>
      <c r="V101" s="243"/>
      <c r="W101" s="243"/>
      <c r="X101" s="243"/>
      <c r="Y101" s="243"/>
      <c r="Z101" s="243"/>
      <c r="AA101" s="240"/>
      <c r="AB101" s="240"/>
      <c r="AC101" s="240"/>
      <c r="AD101" s="240"/>
      <c r="AE101" s="240"/>
      <c r="AF101" s="240"/>
      <c r="AG101" s="240"/>
      <c r="AH101" s="240"/>
      <c r="AI101" s="240"/>
      <c r="AJ101" s="240"/>
      <c r="AK101" s="240"/>
      <c r="AL101" s="247"/>
      <c r="AM101" s="247"/>
      <c r="AN101" s="247"/>
      <c r="AO101" s="247"/>
      <c r="AP101" s="247"/>
      <c r="AQ101" s="247"/>
      <c r="AR101" s="247"/>
      <c r="AS101" s="247"/>
      <c r="AT101" s="247"/>
      <c r="AU101" s="247"/>
      <c r="AV101" s="237"/>
    </row>
    <row r="102" spans="1:48" s="151" customFormat="1" x14ac:dyDescent="0.35">
      <c r="A102" s="162">
        <v>32</v>
      </c>
      <c r="B102" s="420" t="s">
        <v>860</v>
      </c>
      <c r="C102" s="418" t="s">
        <v>807</v>
      </c>
      <c r="D102" s="420">
        <v>6</v>
      </c>
      <c r="E102" s="588" t="s">
        <v>614</v>
      </c>
      <c r="F102" s="582" t="s">
        <v>209</v>
      </c>
      <c r="G102" s="582" t="s">
        <v>209</v>
      </c>
      <c r="H102" s="582" t="s">
        <v>209</v>
      </c>
      <c r="I102" s="582" t="s">
        <v>209</v>
      </c>
      <c r="J102" s="582" t="s">
        <v>209</v>
      </c>
      <c r="K102" s="582" t="s">
        <v>209</v>
      </c>
      <c r="L102" s="582" t="s">
        <v>209</v>
      </c>
      <c r="M102" s="582" t="s">
        <v>209</v>
      </c>
      <c r="N102" s="582" t="s">
        <v>209</v>
      </c>
      <c r="O102" s="245"/>
      <c r="P102" s="243" t="s">
        <v>641</v>
      </c>
      <c r="Q102" s="572" t="s">
        <v>209</v>
      </c>
      <c r="R102" s="572" t="s">
        <v>209</v>
      </c>
      <c r="S102" s="572" t="s">
        <v>209</v>
      </c>
      <c r="T102" s="572" t="s">
        <v>209</v>
      </c>
      <c r="U102" s="572" t="s">
        <v>209</v>
      </c>
      <c r="V102" s="572" t="s">
        <v>209</v>
      </c>
      <c r="W102" s="572" t="s">
        <v>209</v>
      </c>
      <c r="X102" s="572" t="s">
        <v>209</v>
      </c>
      <c r="Y102" s="572" t="s">
        <v>209</v>
      </c>
      <c r="Z102" s="243"/>
      <c r="AA102" s="240"/>
      <c r="AB102" s="240"/>
      <c r="AC102" s="240"/>
      <c r="AD102" s="240"/>
      <c r="AE102" s="240"/>
      <c r="AF102" s="240"/>
      <c r="AG102" s="240"/>
      <c r="AH102" s="240"/>
      <c r="AI102" s="240"/>
      <c r="AJ102" s="240"/>
      <c r="AK102" s="240"/>
      <c r="AL102" s="247"/>
      <c r="AM102" s="247"/>
      <c r="AN102" s="247"/>
      <c r="AO102" s="247"/>
      <c r="AP102" s="247"/>
      <c r="AQ102" s="247"/>
      <c r="AR102" s="247"/>
      <c r="AS102" s="247"/>
      <c r="AT102" s="247"/>
      <c r="AU102" s="247"/>
      <c r="AV102" s="237"/>
    </row>
    <row r="103" spans="1:48" s="151" customFormat="1" x14ac:dyDescent="0.35">
      <c r="A103" s="162"/>
      <c r="B103" s="420"/>
      <c r="C103" s="418"/>
      <c r="D103" s="420"/>
      <c r="E103" s="588" t="s">
        <v>621</v>
      </c>
      <c r="F103" s="582" t="s">
        <v>209</v>
      </c>
      <c r="G103" s="582" t="s">
        <v>209</v>
      </c>
      <c r="H103" s="582" t="s">
        <v>209</v>
      </c>
      <c r="I103" s="582" t="s">
        <v>209</v>
      </c>
      <c r="J103" s="582" t="s">
        <v>209</v>
      </c>
      <c r="K103" s="582"/>
      <c r="L103" s="582"/>
      <c r="M103" s="582"/>
      <c r="N103" s="582"/>
      <c r="O103" s="245"/>
      <c r="P103" s="243"/>
      <c r="Q103" s="572"/>
      <c r="R103" s="572"/>
      <c r="S103" s="572"/>
      <c r="T103" s="572"/>
      <c r="U103" s="572"/>
      <c r="V103" s="572"/>
      <c r="W103" s="572"/>
      <c r="X103" s="572"/>
      <c r="Y103" s="572"/>
      <c r="Z103" s="243"/>
      <c r="AA103" s="240"/>
      <c r="AB103" s="240"/>
      <c r="AC103" s="240"/>
      <c r="AD103" s="240"/>
      <c r="AE103" s="240"/>
      <c r="AF103" s="240"/>
      <c r="AG103" s="240"/>
      <c r="AH103" s="240"/>
      <c r="AI103" s="240"/>
      <c r="AJ103" s="240"/>
      <c r="AK103" s="240"/>
      <c r="AL103" s="247"/>
      <c r="AM103" s="247"/>
      <c r="AN103" s="247"/>
      <c r="AO103" s="247"/>
      <c r="AP103" s="247"/>
      <c r="AQ103" s="247"/>
      <c r="AR103" s="247"/>
      <c r="AS103" s="247"/>
      <c r="AT103" s="247"/>
      <c r="AU103" s="247"/>
      <c r="AV103" s="237"/>
    </row>
    <row r="104" spans="1:48" s="151" customFormat="1" x14ac:dyDescent="0.35">
      <c r="A104" s="162"/>
      <c r="B104" s="420"/>
      <c r="C104" s="418"/>
      <c r="D104" s="420"/>
      <c r="E104" s="581" t="s">
        <v>624</v>
      </c>
      <c r="F104" s="582" t="s">
        <v>209</v>
      </c>
      <c r="G104" s="582" t="s">
        <v>209</v>
      </c>
      <c r="H104" s="582" t="s">
        <v>209</v>
      </c>
      <c r="I104" s="582" t="s">
        <v>209</v>
      </c>
      <c r="J104" s="582" t="s">
        <v>209</v>
      </c>
      <c r="K104" s="582" t="s">
        <v>209</v>
      </c>
      <c r="L104" s="582" t="s">
        <v>209</v>
      </c>
      <c r="M104" s="582" t="s">
        <v>209</v>
      </c>
      <c r="N104" s="582" t="s">
        <v>209</v>
      </c>
      <c r="O104" s="245"/>
      <c r="P104" s="243"/>
      <c r="Q104" s="216"/>
      <c r="R104" s="216"/>
      <c r="S104" s="216"/>
      <c r="T104" s="236"/>
      <c r="U104" s="243"/>
      <c r="V104" s="243"/>
      <c r="W104" s="243"/>
      <c r="X104" s="243"/>
      <c r="Y104" s="243"/>
      <c r="Z104" s="243"/>
      <c r="AA104" s="240"/>
      <c r="AB104" s="240"/>
      <c r="AC104" s="240"/>
      <c r="AD104" s="240"/>
      <c r="AE104" s="240"/>
      <c r="AF104" s="240"/>
      <c r="AG104" s="240"/>
      <c r="AH104" s="240"/>
      <c r="AI104" s="240"/>
      <c r="AJ104" s="240"/>
      <c r="AK104" s="240"/>
      <c r="AL104" s="247"/>
      <c r="AM104" s="247"/>
      <c r="AN104" s="247"/>
      <c r="AO104" s="247"/>
      <c r="AP104" s="247"/>
      <c r="AQ104" s="247"/>
      <c r="AR104" s="247"/>
      <c r="AS104" s="247"/>
      <c r="AT104" s="247"/>
      <c r="AU104" s="247"/>
      <c r="AV104" s="237"/>
    </row>
    <row r="105" spans="1:48" s="151" customFormat="1" x14ac:dyDescent="0.35">
      <c r="A105" s="162">
        <v>33</v>
      </c>
      <c r="B105" s="420" t="s">
        <v>861</v>
      </c>
      <c r="C105" s="421" t="s">
        <v>814</v>
      </c>
      <c r="D105" s="420">
        <v>2</v>
      </c>
      <c r="E105" s="588" t="s">
        <v>614</v>
      </c>
      <c r="F105" s="582" t="s">
        <v>209</v>
      </c>
      <c r="G105" s="582" t="s">
        <v>209</v>
      </c>
      <c r="H105" s="582" t="s">
        <v>209</v>
      </c>
      <c r="I105" s="582" t="s">
        <v>209</v>
      </c>
      <c r="J105" s="582" t="s">
        <v>209</v>
      </c>
      <c r="K105" s="245"/>
      <c r="L105" s="245"/>
      <c r="M105" s="245"/>
      <c r="N105" s="245"/>
      <c r="O105" s="245"/>
      <c r="P105" s="243" t="s">
        <v>641</v>
      </c>
      <c r="Q105" s="572" t="s">
        <v>209</v>
      </c>
      <c r="R105" s="572" t="s">
        <v>209</v>
      </c>
      <c r="S105" s="572" t="s">
        <v>209</v>
      </c>
      <c r="T105" s="572" t="s">
        <v>209</v>
      </c>
      <c r="U105" s="572" t="s">
        <v>209</v>
      </c>
      <c r="V105" s="243"/>
      <c r="W105" s="243"/>
      <c r="X105" s="243"/>
      <c r="Y105" s="243"/>
      <c r="Z105" s="243"/>
      <c r="AA105" s="240"/>
      <c r="AB105" s="240"/>
      <c r="AC105" s="240"/>
      <c r="AD105" s="240"/>
      <c r="AE105" s="240"/>
      <c r="AF105" s="240"/>
      <c r="AG105" s="240"/>
      <c r="AH105" s="240"/>
      <c r="AI105" s="240"/>
      <c r="AJ105" s="240"/>
      <c r="AK105" s="240"/>
      <c r="AL105" s="247"/>
      <c r="AM105" s="247"/>
      <c r="AN105" s="247"/>
      <c r="AO105" s="247"/>
      <c r="AP105" s="247"/>
      <c r="AQ105" s="247"/>
      <c r="AR105" s="247"/>
      <c r="AS105" s="247"/>
      <c r="AT105" s="247"/>
      <c r="AU105" s="247"/>
      <c r="AV105" s="237"/>
    </row>
    <row r="106" spans="1:48" s="151" customFormat="1" x14ac:dyDescent="0.35">
      <c r="A106" s="162"/>
      <c r="B106" s="420"/>
      <c r="C106" s="421"/>
      <c r="D106" s="420"/>
      <c r="E106" s="588" t="s">
        <v>621</v>
      </c>
      <c r="F106" s="582" t="s">
        <v>209</v>
      </c>
      <c r="G106" s="582" t="s">
        <v>209</v>
      </c>
      <c r="H106" s="582" t="s">
        <v>209</v>
      </c>
      <c r="I106" s="582" t="s">
        <v>209</v>
      </c>
      <c r="J106" s="582" t="s">
        <v>209</v>
      </c>
      <c r="K106" s="245"/>
      <c r="L106" s="245"/>
      <c r="M106" s="245"/>
      <c r="N106" s="245"/>
      <c r="O106" s="245"/>
      <c r="P106" s="243"/>
      <c r="Q106" s="572"/>
      <c r="R106" s="572"/>
      <c r="S106" s="572"/>
      <c r="T106" s="572"/>
      <c r="U106" s="572"/>
      <c r="V106" s="243"/>
      <c r="W106" s="243"/>
      <c r="X106" s="243"/>
      <c r="Y106" s="243"/>
      <c r="Z106" s="243"/>
      <c r="AA106" s="240"/>
      <c r="AB106" s="240"/>
      <c r="AC106" s="240"/>
      <c r="AD106" s="240"/>
      <c r="AE106" s="240"/>
      <c r="AF106" s="240"/>
      <c r="AG106" s="240"/>
      <c r="AH106" s="240"/>
      <c r="AI106" s="240"/>
      <c r="AJ106" s="240"/>
      <c r="AK106" s="240"/>
      <c r="AL106" s="247"/>
      <c r="AM106" s="247"/>
      <c r="AN106" s="247"/>
      <c r="AO106" s="247"/>
      <c r="AP106" s="247"/>
      <c r="AQ106" s="247"/>
      <c r="AR106" s="247"/>
      <c r="AS106" s="247"/>
      <c r="AT106" s="247"/>
      <c r="AU106" s="247"/>
      <c r="AV106" s="237"/>
    </row>
    <row r="107" spans="1:48" s="151" customFormat="1" x14ac:dyDescent="0.35">
      <c r="A107" s="162"/>
      <c r="B107" s="420"/>
      <c r="C107" s="421"/>
      <c r="D107" s="420"/>
      <c r="E107" s="581" t="s">
        <v>624</v>
      </c>
      <c r="F107" s="582" t="s">
        <v>209</v>
      </c>
      <c r="G107" s="582" t="s">
        <v>209</v>
      </c>
      <c r="H107" s="582" t="s">
        <v>209</v>
      </c>
      <c r="I107" s="582" t="s">
        <v>209</v>
      </c>
      <c r="J107" s="582" t="s">
        <v>209</v>
      </c>
      <c r="K107" s="245"/>
      <c r="L107" s="245"/>
      <c r="M107" s="245"/>
      <c r="N107" s="245"/>
      <c r="O107" s="245"/>
      <c r="P107" s="243"/>
      <c r="Q107" s="216"/>
      <c r="R107" s="216"/>
      <c r="S107" s="216"/>
      <c r="T107" s="236"/>
      <c r="U107" s="243"/>
      <c r="V107" s="243"/>
      <c r="W107" s="243"/>
      <c r="X107" s="243"/>
      <c r="Y107" s="243"/>
      <c r="Z107" s="243"/>
      <c r="AA107" s="240"/>
      <c r="AB107" s="240"/>
      <c r="AC107" s="240"/>
      <c r="AD107" s="240"/>
      <c r="AE107" s="240"/>
      <c r="AF107" s="240"/>
      <c r="AG107" s="240"/>
      <c r="AH107" s="240"/>
      <c r="AI107" s="240"/>
      <c r="AJ107" s="240"/>
      <c r="AK107" s="240"/>
      <c r="AL107" s="247"/>
      <c r="AM107" s="247"/>
      <c r="AN107" s="247"/>
      <c r="AO107" s="247"/>
      <c r="AP107" s="247"/>
      <c r="AQ107" s="247"/>
      <c r="AR107" s="247"/>
      <c r="AS107" s="247"/>
      <c r="AT107" s="247"/>
      <c r="AU107" s="247"/>
      <c r="AV107" s="237"/>
    </row>
    <row r="108" spans="1:48" s="151" customFormat="1" x14ac:dyDescent="0.35">
      <c r="A108" s="162">
        <v>34</v>
      </c>
      <c r="B108" s="420" t="s">
        <v>862</v>
      </c>
      <c r="C108" s="583" t="s">
        <v>817</v>
      </c>
      <c r="D108" s="420">
        <v>4</v>
      </c>
      <c r="E108" s="588" t="s">
        <v>614</v>
      </c>
      <c r="F108" s="582" t="s">
        <v>209</v>
      </c>
      <c r="G108" s="582" t="s">
        <v>209</v>
      </c>
      <c r="H108" s="582" t="s">
        <v>209</v>
      </c>
      <c r="I108" s="582" t="s">
        <v>209</v>
      </c>
      <c r="J108" s="582" t="s">
        <v>209</v>
      </c>
      <c r="K108" s="582" t="s">
        <v>209</v>
      </c>
      <c r="L108" s="582" t="s">
        <v>209</v>
      </c>
      <c r="M108" s="245"/>
      <c r="N108" s="245"/>
      <c r="O108" s="245"/>
      <c r="P108" s="243" t="s">
        <v>641</v>
      </c>
      <c r="Q108" s="572" t="s">
        <v>209</v>
      </c>
      <c r="R108" s="572" t="s">
        <v>209</v>
      </c>
      <c r="S108" s="572" t="s">
        <v>209</v>
      </c>
      <c r="T108" s="572" t="s">
        <v>209</v>
      </c>
      <c r="U108" s="572" t="s">
        <v>209</v>
      </c>
      <c r="V108" s="572" t="s">
        <v>209</v>
      </c>
      <c r="W108" s="572" t="s">
        <v>209</v>
      </c>
      <c r="X108" s="243"/>
      <c r="Y108" s="243"/>
      <c r="Z108" s="243"/>
      <c r="AA108" s="240"/>
      <c r="AB108" s="240"/>
      <c r="AC108" s="240"/>
      <c r="AD108" s="240"/>
      <c r="AE108" s="240"/>
      <c r="AF108" s="240"/>
      <c r="AG108" s="240"/>
      <c r="AH108" s="240"/>
      <c r="AI108" s="240"/>
      <c r="AJ108" s="240"/>
      <c r="AK108" s="240"/>
      <c r="AL108" s="247"/>
      <c r="AM108" s="247"/>
      <c r="AN108" s="247"/>
      <c r="AO108" s="247"/>
      <c r="AP108" s="247"/>
      <c r="AQ108" s="247"/>
      <c r="AR108" s="247"/>
      <c r="AS108" s="247"/>
      <c r="AT108" s="247"/>
      <c r="AU108" s="247"/>
      <c r="AV108" s="237"/>
    </row>
    <row r="109" spans="1:48" s="151" customFormat="1" x14ac:dyDescent="0.35">
      <c r="A109" s="162"/>
      <c r="B109" s="420"/>
      <c r="C109" s="583"/>
      <c r="D109" s="420"/>
      <c r="E109" s="588" t="s">
        <v>621</v>
      </c>
      <c r="F109" s="582" t="s">
        <v>209</v>
      </c>
      <c r="G109" s="582" t="s">
        <v>209</v>
      </c>
      <c r="H109" s="582" t="s">
        <v>209</v>
      </c>
      <c r="I109" s="582" t="s">
        <v>209</v>
      </c>
      <c r="J109" s="582" t="s">
        <v>209</v>
      </c>
      <c r="K109" s="582"/>
      <c r="L109" s="582"/>
      <c r="M109" s="245"/>
      <c r="N109" s="245"/>
      <c r="O109" s="245"/>
      <c r="P109" s="243"/>
      <c r="Q109" s="572"/>
      <c r="R109" s="572"/>
      <c r="S109" s="572"/>
      <c r="T109" s="572"/>
      <c r="U109" s="572"/>
      <c r="V109" s="572"/>
      <c r="W109" s="572"/>
      <c r="X109" s="243"/>
      <c r="Y109" s="243"/>
      <c r="Z109" s="243"/>
      <c r="AA109" s="240"/>
      <c r="AB109" s="240"/>
      <c r="AC109" s="240"/>
      <c r="AD109" s="240"/>
      <c r="AE109" s="240"/>
      <c r="AF109" s="240"/>
      <c r="AG109" s="240"/>
      <c r="AH109" s="240"/>
      <c r="AI109" s="240"/>
      <c r="AJ109" s="240"/>
      <c r="AK109" s="240"/>
      <c r="AL109" s="247"/>
      <c r="AM109" s="247"/>
      <c r="AN109" s="247"/>
      <c r="AO109" s="247"/>
      <c r="AP109" s="247"/>
      <c r="AQ109" s="247"/>
      <c r="AR109" s="247"/>
      <c r="AS109" s="247"/>
      <c r="AT109" s="247"/>
      <c r="AU109" s="247"/>
      <c r="AV109" s="237"/>
    </row>
    <row r="110" spans="1:48" s="151" customFormat="1" x14ac:dyDescent="0.35">
      <c r="A110" s="162"/>
      <c r="B110" s="420"/>
      <c r="C110" s="469"/>
      <c r="D110" s="420"/>
      <c r="E110" s="581" t="s">
        <v>624</v>
      </c>
      <c r="F110" s="582" t="s">
        <v>209</v>
      </c>
      <c r="G110" s="582" t="s">
        <v>209</v>
      </c>
      <c r="H110" s="582" t="s">
        <v>209</v>
      </c>
      <c r="I110" s="582" t="s">
        <v>209</v>
      </c>
      <c r="J110" s="582" t="s">
        <v>209</v>
      </c>
      <c r="K110" s="245"/>
      <c r="L110" s="245"/>
      <c r="M110" s="245"/>
      <c r="N110" s="245"/>
      <c r="O110" s="245"/>
      <c r="P110" s="243"/>
      <c r="Q110" s="216"/>
      <c r="R110" s="216"/>
      <c r="S110" s="216"/>
      <c r="T110" s="236"/>
      <c r="U110" s="243"/>
      <c r="V110" s="243"/>
      <c r="W110" s="243"/>
      <c r="X110" s="243"/>
      <c r="Y110" s="243"/>
      <c r="Z110" s="243"/>
      <c r="AA110" s="240"/>
      <c r="AB110" s="240"/>
      <c r="AC110" s="240"/>
      <c r="AD110" s="240"/>
      <c r="AE110" s="240"/>
      <c r="AF110" s="240"/>
      <c r="AG110" s="240"/>
      <c r="AH110" s="240"/>
      <c r="AI110" s="240"/>
      <c r="AJ110" s="240"/>
      <c r="AK110" s="240"/>
      <c r="AL110" s="247"/>
      <c r="AM110" s="247"/>
      <c r="AN110" s="247"/>
      <c r="AO110" s="247"/>
      <c r="AP110" s="247"/>
      <c r="AQ110" s="247"/>
      <c r="AR110" s="247"/>
      <c r="AS110" s="247"/>
      <c r="AT110" s="247"/>
      <c r="AU110" s="247"/>
      <c r="AV110" s="237"/>
    </row>
    <row r="111" spans="1:48" s="151" customFormat="1" x14ac:dyDescent="0.35">
      <c r="A111" s="162">
        <v>35</v>
      </c>
      <c r="B111" s="420" t="s">
        <v>863</v>
      </c>
      <c r="C111" s="469" t="s">
        <v>818</v>
      </c>
      <c r="D111" s="420">
        <v>2</v>
      </c>
      <c r="E111" s="588" t="s">
        <v>614</v>
      </c>
      <c r="F111" s="582" t="s">
        <v>209</v>
      </c>
      <c r="G111" s="582" t="s">
        <v>209</v>
      </c>
      <c r="H111" s="582" t="s">
        <v>209</v>
      </c>
      <c r="I111" s="582" t="s">
        <v>209</v>
      </c>
      <c r="J111" s="582" t="s">
        <v>209</v>
      </c>
      <c r="K111" s="245"/>
      <c r="L111" s="245"/>
      <c r="M111" s="245"/>
      <c r="N111" s="245"/>
      <c r="O111" s="245"/>
      <c r="P111" s="243" t="s">
        <v>641</v>
      </c>
      <c r="Q111" s="572" t="s">
        <v>209</v>
      </c>
      <c r="R111" s="572" t="s">
        <v>209</v>
      </c>
      <c r="S111" s="572" t="s">
        <v>209</v>
      </c>
      <c r="T111" s="572" t="s">
        <v>209</v>
      </c>
      <c r="U111" s="572" t="s">
        <v>209</v>
      </c>
      <c r="V111" s="243"/>
      <c r="W111" s="243"/>
      <c r="X111" s="243"/>
      <c r="Y111" s="243"/>
      <c r="Z111" s="243"/>
      <c r="AA111" s="240"/>
      <c r="AB111" s="240"/>
      <c r="AC111" s="240"/>
      <c r="AD111" s="240"/>
      <c r="AE111" s="240"/>
      <c r="AF111" s="240"/>
      <c r="AG111" s="240"/>
      <c r="AH111" s="240"/>
      <c r="AI111" s="240"/>
      <c r="AJ111" s="240"/>
      <c r="AK111" s="240"/>
      <c r="AL111" s="247"/>
      <c r="AM111" s="247"/>
      <c r="AN111" s="247"/>
      <c r="AO111" s="247"/>
      <c r="AP111" s="247"/>
      <c r="AQ111" s="247"/>
      <c r="AR111" s="247"/>
      <c r="AS111" s="247"/>
      <c r="AT111" s="247"/>
      <c r="AU111" s="247"/>
      <c r="AV111" s="237"/>
    </row>
    <row r="112" spans="1:48" s="151" customFormat="1" x14ac:dyDescent="0.35">
      <c r="A112" s="162"/>
      <c r="B112" s="420"/>
      <c r="C112" s="469"/>
      <c r="D112" s="420"/>
      <c r="E112" s="588" t="s">
        <v>621</v>
      </c>
      <c r="F112" s="582" t="s">
        <v>209</v>
      </c>
      <c r="G112" s="582" t="s">
        <v>209</v>
      </c>
      <c r="H112" s="582" t="s">
        <v>209</v>
      </c>
      <c r="I112" s="582" t="s">
        <v>209</v>
      </c>
      <c r="J112" s="582" t="s">
        <v>209</v>
      </c>
      <c r="K112" s="245"/>
      <c r="L112" s="245"/>
      <c r="M112" s="245"/>
      <c r="N112" s="245"/>
      <c r="O112" s="245"/>
      <c r="P112" s="243"/>
      <c r="Q112" s="572"/>
      <c r="R112" s="572"/>
      <c r="S112" s="572"/>
      <c r="T112" s="572"/>
      <c r="U112" s="572"/>
      <c r="V112" s="243"/>
      <c r="W112" s="243"/>
      <c r="X112" s="243"/>
      <c r="Y112" s="243"/>
      <c r="Z112" s="243"/>
      <c r="AA112" s="240"/>
      <c r="AB112" s="240"/>
      <c r="AC112" s="240"/>
      <c r="AD112" s="240"/>
      <c r="AE112" s="240"/>
      <c r="AF112" s="240"/>
      <c r="AG112" s="240"/>
      <c r="AH112" s="240"/>
      <c r="AI112" s="240"/>
      <c r="AJ112" s="240"/>
      <c r="AK112" s="240"/>
      <c r="AL112" s="247"/>
      <c r="AM112" s="247"/>
      <c r="AN112" s="247"/>
      <c r="AO112" s="247"/>
      <c r="AP112" s="247"/>
      <c r="AQ112" s="247"/>
      <c r="AR112" s="247"/>
      <c r="AS112" s="247"/>
      <c r="AT112" s="247"/>
      <c r="AU112" s="247"/>
      <c r="AV112" s="237"/>
    </row>
    <row r="113" spans="1:48" s="151" customFormat="1" x14ac:dyDescent="0.35">
      <c r="A113" s="162"/>
      <c r="B113" s="420"/>
      <c r="C113" s="469"/>
      <c r="D113" s="420"/>
      <c r="E113" s="581" t="s">
        <v>624</v>
      </c>
      <c r="F113" s="582" t="s">
        <v>209</v>
      </c>
      <c r="G113" s="582" t="s">
        <v>209</v>
      </c>
      <c r="H113" s="582" t="s">
        <v>209</v>
      </c>
      <c r="I113" s="582" t="s">
        <v>209</v>
      </c>
      <c r="J113" s="582" t="s">
        <v>209</v>
      </c>
      <c r="K113" s="245"/>
      <c r="L113" s="245"/>
      <c r="M113" s="245"/>
      <c r="N113" s="245"/>
      <c r="O113" s="245"/>
      <c r="P113" s="243"/>
      <c r="Q113" s="216"/>
      <c r="R113" s="216"/>
      <c r="S113" s="216"/>
      <c r="T113" s="236"/>
      <c r="U113" s="243"/>
      <c r="V113" s="243"/>
      <c r="W113" s="243"/>
      <c r="X113" s="243"/>
      <c r="Y113" s="243"/>
      <c r="Z113" s="243"/>
      <c r="AA113" s="240"/>
      <c r="AB113" s="240"/>
      <c r="AC113" s="240"/>
      <c r="AD113" s="240"/>
      <c r="AE113" s="240"/>
      <c r="AF113" s="240"/>
      <c r="AG113" s="240"/>
      <c r="AH113" s="240"/>
      <c r="AI113" s="240"/>
      <c r="AJ113" s="240"/>
      <c r="AK113" s="240"/>
      <c r="AL113" s="247"/>
      <c r="AM113" s="247"/>
      <c r="AN113" s="247"/>
      <c r="AO113" s="247"/>
      <c r="AP113" s="247"/>
      <c r="AQ113" s="247"/>
      <c r="AR113" s="247"/>
      <c r="AS113" s="247"/>
      <c r="AT113" s="247"/>
      <c r="AU113" s="247"/>
      <c r="AV113" s="237"/>
    </row>
    <row r="114" spans="1:48" s="151" customFormat="1" x14ac:dyDescent="0.35">
      <c r="A114" s="162">
        <v>36</v>
      </c>
      <c r="B114" s="420" t="s">
        <v>864</v>
      </c>
      <c r="C114" s="469" t="s">
        <v>819</v>
      </c>
      <c r="D114" s="420">
        <v>3</v>
      </c>
      <c r="E114" s="588" t="s">
        <v>614</v>
      </c>
      <c r="F114" s="582" t="s">
        <v>209</v>
      </c>
      <c r="G114" s="582" t="s">
        <v>209</v>
      </c>
      <c r="H114" s="582" t="s">
        <v>209</v>
      </c>
      <c r="I114" s="582" t="s">
        <v>209</v>
      </c>
      <c r="J114" s="582" t="s">
        <v>209</v>
      </c>
      <c r="K114" s="582" t="s">
        <v>209</v>
      </c>
      <c r="L114" s="245"/>
      <c r="M114" s="245"/>
      <c r="N114" s="245"/>
      <c r="O114" s="245"/>
      <c r="P114" s="243" t="s">
        <v>638</v>
      </c>
      <c r="Q114" s="572" t="s">
        <v>209</v>
      </c>
      <c r="R114" s="572" t="s">
        <v>209</v>
      </c>
      <c r="S114" s="572" t="s">
        <v>209</v>
      </c>
      <c r="T114" s="572" t="s">
        <v>209</v>
      </c>
      <c r="U114" s="572" t="s">
        <v>209</v>
      </c>
      <c r="V114" s="572" t="s">
        <v>209</v>
      </c>
      <c r="W114" s="243"/>
      <c r="X114" s="243"/>
      <c r="Y114" s="243"/>
      <c r="Z114" s="243"/>
      <c r="AA114" s="240"/>
      <c r="AB114" s="240"/>
      <c r="AC114" s="240"/>
      <c r="AD114" s="240"/>
      <c r="AE114" s="240"/>
      <c r="AF114" s="240"/>
      <c r="AG114" s="240"/>
      <c r="AH114" s="240"/>
      <c r="AI114" s="240"/>
      <c r="AJ114" s="240"/>
      <c r="AK114" s="240"/>
      <c r="AL114" s="247"/>
      <c r="AM114" s="247"/>
      <c r="AN114" s="247"/>
      <c r="AO114" s="247"/>
      <c r="AP114" s="247"/>
      <c r="AQ114" s="247"/>
      <c r="AR114" s="247"/>
      <c r="AS114" s="247"/>
      <c r="AT114" s="247"/>
      <c r="AU114" s="247"/>
      <c r="AV114" s="237"/>
    </row>
    <row r="115" spans="1:48" s="151" customFormat="1" x14ac:dyDescent="0.35">
      <c r="A115" s="162"/>
      <c r="B115" s="420"/>
      <c r="C115" s="469"/>
      <c r="D115" s="420"/>
      <c r="E115" s="588" t="s">
        <v>621</v>
      </c>
      <c r="F115" s="582" t="s">
        <v>209</v>
      </c>
      <c r="G115" s="582" t="s">
        <v>209</v>
      </c>
      <c r="H115" s="582" t="s">
        <v>209</v>
      </c>
      <c r="I115" s="582" t="s">
        <v>209</v>
      </c>
      <c r="J115" s="582" t="s">
        <v>209</v>
      </c>
      <c r="K115" s="582"/>
      <c r="L115" s="245"/>
      <c r="M115" s="245"/>
      <c r="N115" s="245"/>
      <c r="O115" s="245"/>
      <c r="P115" s="243"/>
      <c r="Q115" s="572"/>
      <c r="R115" s="572"/>
      <c r="S115" s="572"/>
      <c r="T115" s="572"/>
      <c r="U115" s="572"/>
      <c r="V115" s="572"/>
      <c r="W115" s="243"/>
      <c r="X115" s="243"/>
      <c r="Y115" s="243"/>
      <c r="Z115" s="243"/>
      <c r="AA115" s="240"/>
      <c r="AB115" s="240"/>
      <c r="AC115" s="240"/>
      <c r="AD115" s="240"/>
      <c r="AE115" s="240"/>
      <c r="AF115" s="240"/>
      <c r="AG115" s="240"/>
      <c r="AH115" s="240"/>
      <c r="AI115" s="240"/>
      <c r="AJ115" s="240"/>
      <c r="AK115" s="240"/>
      <c r="AL115" s="247"/>
      <c r="AM115" s="247"/>
      <c r="AN115" s="247"/>
      <c r="AO115" s="247"/>
      <c r="AP115" s="247"/>
      <c r="AQ115" s="247"/>
      <c r="AR115" s="247"/>
      <c r="AS115" s="247"/>
      <c r="AT115" s="247"/>
      <c r="AU115" s="247"/>
      <c r="AV115" s="237"/>
    </row>
    <row r="116" spans="1:48" s="151" customFormat="1" x14ac:dyDescent="0.35">
      <c r="A116" s="162"/>
      <c r="B116" s="420"/>
      <c r="C116" s="469"/>
      <c r="D116" s="420"/>
      <c r="E116" s="581" t="s">
        <v>624</v>
      </c>
      <c r="F116" s="582" t="s">
        <v>209</v>
      </c>
      <c r="G116" s="582" t="s">
        <v>209</v>
      </c>
      <c r="H116" s="582" t="s">
        <v>209</v>
      </c>
      <c r="I116" s="582" t="s">
        <v>209</v>
      </c>
      <c r="J116" s="582" t="s">
        <v>209</v>
      </c>
      <c r="K116" s="245"/>
      <c r="L116" s="245"/>
      <c r="M116" s="245"/>
      <c r="N116" s="245"/>
      <c r="O116" s="245"/>
      <c r="P116" s="243"/>
      <c r="Q116" s="216"/>
      <c r="R116" s="216"/>
      <c r="S116" s="216"/>
      <c r="T116" s="236"/>
      <c r="U116" s="243"/>
      <c r="V116" s="243"/>
      <c r="W116" s="243"/>
      <c r="X116" s="243"/>
      <c r="Y116" s="243"/>
      <c r="Z116" s="243"/>
      <c r="AA116" s="240"/>
      <c r="AB116" s="240"/>
      <c r="AC116" s="240"/>
      <c r="AD116" s="240"/>
      <c r="AE116" s="240"/>
      <c r="AF116" s="240"/>
      <c r="AG116" s="240"/>
      <c r="AH116" s="240"/>
      <c r="AI116" s="240"/>
      <c r="AJ116" s="240"/>
      <c r="AK116" s="240"/>
      <c r="AL116" s="247"/>
      <c r="AM116" s="247"/>
      <c r="AN116" s="247"/>
      <c r="AO116" s="247"/>
      <c r="AP116" s="247"/>
      <c r="AQ116" s="247"/>
      <c r="AR116" s="247"/>
      <c r="AS116" s="247"/>
      <c r="AT116" s="247"/>
      <c r="AU116" s="247"/>
      <c r="AV116" s="237"/>
    </row>
    <row r="117" spans="1:48" s="151" customFormat="1" x14ac:dyDescent="0.35">
      <c r="A117" s="162">
        <v>37</v>
      </c>
      <c r="B117" s="420" t="s">
        <v>865</v>
      </c>
      <c r="C117" s="419" t="s">
        <v>820</v>
      </c>
      <c r="D117" s="420">
        <v>2</v>
      </c>
      <c r="E117" s="588" t="s">
        <v>614</v>
      </c>
      <c r="F117" s="582" t="s">
        <v>209</v>
      </c>
      <c r="G117" s="582" t="s">
        <v>209</v>
      </c>
      <c r="H117" s="582" t="s">
        <v>209</v>
      </c>
      <c r="I117" s="582" t="s">
        <v>209</v>
      </c>
      <c r="J117" s="582" t="s">
        <v>209</v>
      </c>
      <c r="K117" s="245"/>
      <c r="L117" s="245"/>
      <c r="M117" s="245"/>
      <c r="N117" s="245"/>
      <c r="O117" s="245"/>
      <c r="P117" s="243" t="s">
        <v>641</v>
      </c>
      <c r="Q117" s="572" t="s">
        <v>209</v>
      </c>
      <c r="R117" s="572" t="s">
        <v>209</v>
      </c>
      <c r="S117" s="572" t="s">
        <v>209</v>
      </c>
      <c r="T117" s="572" t="s">
        <v>209</v>
      </c>
      <c r="U117" s="572" t="s">
        <v>209</v>
      </c>
      <c r="V117" s="243"/>
      <c r="W117" s="243"/>
      <c r="X117" s="243"/>
      <c r="Y117" s="243"/>
      <c r="Z117" s="243"/>
      <c r="AA117" s="240"/>
      <c r="AB117" s="240"/>
      <c r="AC117" s="240"/>
      <c r="AD117" s="240"/>
      <c r="AE117" s="240"/>
      <c r="AF117" s="240"/>
      <c r="AG117" s="240"/>
      <c r="AH117" s="240"/>
      <c r="AI117" s="240"/>
      <c r="AJ117" s="240"/>
      <c r="AK117" s="240"/>
      <c r="AL117" s="247"/>
      <c r="AM117" s="247"/>
      <c r="AN117" s="247"/>
      <c r="AO117" s="247"/>
      <c r="AP117" s="247"/>
      <c r="AQ117" s="247"/>
      <c r="AR117" s="247"/>
      <c r="AS117" s="247"/>
      <c r="AT117" s="247"/>
      <c r="AU117" s="247"/>
      <c r="AV117" s="237"/>
    </row>
    <row r="118" spans="1:48" s="151" customFormat="1" x14ac:dyDescent="0.35">
      <c r="A118" s="162"/>
      <c r="B118" s="420"/>
      <c r="C118" s="419"/>
      <c r="D118" s="420"/>
      <c r="E118" s="588" t="s">
        <v>621</v>
      </c>
      <c r="F118" s="582" t="s">
        <v>209</v>
      </c>
      <c r="G118" s="582" t="s">
        <v>209</v>
      </c>
      <c r="H118" s="582" t="s">
        <v>209</v>
      </c>
      <c r="I118" s="582" t="s">
        <v>209</v>
      </c>
      <c r="J118" s="582" t="s">
        <v>209</v>
      </c>
      <c r="K118" s="245"/>
      <c r="L118" s="245"/>
      <c r="M118" s="245"/>
      <c r="N118" s="245"/>
      <c r="O118" s="245"/>
      <c r="P118" s="243"/>
      <c r="Q118" s="572"/>
      <c r="R118" s="572"/>
      <c r="S118" s="572"/>
      <c r="T118" s="572"/>
      <c r="U118" s="572"/>
      <c r="V118" s="243"/>
      <c r="W118" s="243"/>
      <c r="X118" s="243"/>
      <c r="Y118" s="243"/>
      <c r="Z118" s="243"/>
      <c r="AA118" s="240"/>
      <c r="AB118" s="240"/>
      <c r="AC118" s="240"/>
      <c r="AD118" s="240"/>
      <c r="AE118" s="240"/>
      <c r="AF118" s="240"/>
      <c r="AG118" s="240"/>
      <c r="AH118" s="240"/>
      <c r="AI118" s="240"/>
      <c r="AJ118" s="240"/>
      <c r="AK118" s="240"/>
      <c r="AL118" s="247"/>
      <c r="AM118" s="247"/>
      <c r="AN118" s="247"/>
      <c r="AO118" s="247"/>
      <c r="AP118" s="247"/>
      <c r="AQ118" s="247"/>
      <c r="AR118" s="247"/>
      <c r="AS118" s="247"/>
      <c r="AT118" s="247"/>
      <c r="AU118" s="247"/>
      <c r="AV118" s="237"/>
    </row>
    <row r="119" spans="1:48" s="151" customFormat="1" x14ac:dyDescent="0.35">
      <c r="A119" s="162"/>
      <c r="B119" s="420"/>
      <c r="C119" s="419"/>
      <c r="D119" s="420"/>
      <c r="E119" s="581" t="s">
        <v>624</v>
      </c>
      <c r="F119" s="582" t="s">
        <v>209</v>
      </c>
      <c r="G119" s="582" t="s">
        <v>209</v>
      </c>
      <c r="H119" s="582" t="s">
        <v>209</v>
      </c>
      <c r="I119" s="582" t="s">
        <v>209</v>
      </c>
      <c r="J119" s="582" t="s">
        <v>209</v>
      </c>
      <c r="K119" s="245"/>
      <c r="L119" s="245"/>
      <c r="M119" s="245"/>
      <c r="N119" s="245"/>
      <c r="O119" s="245"/>
      <c r="P119" s="243"/>
      <c r="Q119" s="216"/>
      <c r="R119" s="216"/>
      <c r="S119" s="216"/>
      <c r="T119" s="236"/>
      <c r="U119" s="243"/>
      <c r="V119" s="243"/>
      <c r="W119" s="243"/>
      <c r="X119" s="243"/>
      <c r="Y119" s="243"/>
      <c r="Z119" s="243"/>
      <c r="AA119" s="240"/>
      <c r="AB119" s="240"/>
      <c r="AC119" s="240"/>
      <c r="AD119" s="240"/>
      <c r="AE119" s="240"/>
      <c r="AF119" s="240"/>
      <c r="AG119" s="240"/>
      <c r="AH119" s="240"/>
      <c r="AI119" s="240"/>
      <c r="AJ119" s="240"/>
      <c r="AK119" s="240"/>
      <c r="AL119" s="247"/>
      <c r="AM119" s="247"/>
      <c r="AN119" s="247"/>
      <c r="AO119" s="247"/>
      <c r="AP119" s="247"/>
      <c r="AQ119" s="247"/>
      <c r="AR119" s="247"/>
      <c r="AS119" s="247"/>
      <c r="AT119" s="247"/>
      <c r="AU119" s="247"/>
      <c r="AV119" s="237"/>
    </row>
    <row r="120" spans="1:48" s="151" customFormat="1" x14ac:dyDescent="0.35">
      <c r="A120" s="162">
        <v>38</v>
      </c>
      <c r="B120" s="420" t="s">
        <v>866</v>
      </c>
      <c r="C120" s="469" t="s">
        <v>816</v>
      </c>
      <c r="D120" s="420">
        <v>3</v>
      </c>
      <c r="E120" s="588" t="s">
        <v>614</v>
      </c>
      <c r="F120" s="582" t="s">
        <v>209</v>
      </c>
      <c r="G120" s="582" t="s">
        <v>209</v>
      </c>
      <c r="H120" s="582" t="s">
        <v>209</v>
      </c>
      <c r="I120" s="582" t="s">
        <v>209</v>
      </c>
      <c r="J120" s="582" t="s">
        <v>209</v>
      </c>
      <c r="K120" s="582" t="s">
        <v>209</v>
      </c>
      <c r="L120" s="245"/>
      <c r="M120" s="245"/>
      <c r="N120" s="245"/>
      <c r="O120" s="245"/>
      <c r="P120" s="243" t="s">
        <v>642</v>
      </c>
      <c r="Q120" s="572" t="s">
        <v>209</v>
      </c>
      <c r="R120" s="572" t="s">
        <v>209</v>
      </c>
      <c r="S120" s="572" t="s">
        <v>209</v>
      </c>
      <c r="T120" s="572" t="s">
        <v>209</v>
      </c>
      <c r="U120" s="572" t="s">
        <v>209</v>
      </c>
      <c r="V120" s="572" t="s">
        <v>209</v>
      </c>
      <c r="W120" s="243"/>
      <c r="X120" s="243"/>
      <c r="Y120" s="243"/>
      <c r="Z120" s="243"/>
      <c r="AA120" s="240"/>
      <c r="AB120" s="240"/>
      <c r="AC120" s="240"/>
      <c r="AD120" s="240"/>
      <c r="AE120" s="240"/>
      <c r="AF120" s="240"/>
      <c r="AG120" s="240"/>
      <c r="AH120" s="240"/>
      <c r="AI120" s="240"/>
      <c r="AJ120" s="240"/>
      <c r="AK120" s="240"/>
      <c r="AL120" s="247" t="s">
        <v>666</v>
      </c>
      <c r="AM120" s="574" t="s">
        <v>209</v>
      </c>
      <c r="AN120" s="574" t="s">
        <v>209</v>
      </c>
      <c r="AO120" s="574" t="s">
        <v>209</v>
      </c>
      <c r="AP120" s="574" t="s">
        <v>209</v>
      </c>
      <c r="AQ120" s="574" t="s">
        <v>209</v>
      </c>
      <c r="AR120" s="574" t="s">
        <v>209</v>
      </c>
      <c r="AS120" s="247"/>
      <c r="AT120" s="247"/>
      <c r="AU120" s="247"/>
      <c r="AV120" s="237"/>
    </row>
    <row r="121" spans="1:48" s="151" customFormat="1" x14ac:dyDescent="0.35">
      <c r="A121" s="162"/>
      <c r="B121" s="420"/>
      <c r="C121" s="469"/>
      <c r="D121" s="420"/>
      <c r="E121" s="588" t="s">
        <v>621</v>
      </c>
      <c r="F121" s="582" t="s">
        <v>209</v>
      </c>
      <c r="G121" s="582" t="s">
        <v>209</v>
      </c>
      <c r="H121" s="582" t="s">
        <v>209</v>
      </c>
      <c r="I121" s="582" t="s">
        <v>209</v>
      </c>
      <c r="J121" s="582" t="s">
        <v>209</v>
      </c>
      <c r="K121" s="582"/>
      <c r="L121" s="245"/>
      <c r="M121" s="245"/>
      <c r="N121" s="245"/>
      <c r="O121" s="245"/>
      <c r="P121" s="243"/>
      <c r="Q121" s="572"/>
      <c r="R121" s="572"/>
      <c r="S121" s="572"/>
      <c r="T121" s="572"/>
      <c r="U121" s="572"/>
      <c r="V121" s="572"/>
      <c r="W121" s="243"/>
      <c r="X121" s="243"/>
      <c r="Y121" s="243"/>
      <c r="Z121" s="243"/>
      <c r="AA121" s="240"/>
      <c r="AB121" s="240"/>
      <c r="AC121" s="240"/>
      <c r="AD121" s="240"/>
      <c r="AE121" s="240"/>
      <c r="AF121" s="240"/>
      <c r="AG121" s="240"/>
      <c r="AH121" s="240"/>
      <c r="AI121" s="240"/>
      <c r="AJ121" s="240"/>
      <c r="AK121" s="240"/>
      <c r="AL121" s="247"/>
      <c r="AM121" s="574"/>
      <c r="AN121" s="574"/>
      <c r="AO121" s="574"/>
      <c r="AP121" s="574"/>
      <c r="AQ121" s="574"/>
      <c r="AR121" s="574"/>
      <c r="AS121" s="247"/>
      <c r="AT121" s="247"/>
      <c r="AU121" s="247"/>
      <c r="AV121" s="237"/>
    </row>
    <row r="122" spans="1:48" s="151" customFormat="1" x14ac:dyDescent="0.35">
      <c r="A122" s="162"/>
      <c r="B122" s="420"/>
      <c r="C122" s="469"/>
      <c r="D122" s="420"/>
      <c r="E122" s="581" t="s">
        <v>624</v>
      </c>
      <c r="F122" s="582" t="s">
        <v>209</v>
      </c>
      <c r="G122" s="582" t="s">
        <v>209</v>
      </c>
      <c r="H122" s="582" t="s">
        <v>209</v>
      </c>
      <c r="I122" s="582" t="s">
        <v>209</v>
      </c>
      <c r="J122" s="582" t="s">
        <v>209</v>
      </c>
      <c r="K122" s="245"/>
      <c r="L122" s="245"/>
      <c r="M122" s="245"/>
      <c r="N122" s="245"/>
      <c r="O122" s="245"/>
      <c r="P122" s="243"/>
      <c r="Q122" s="216"/>
      <c r="R122" s="216"/>
      <c r="S122" s="216"/>
      <c r="T122" s="236"/>
      <c r="U122" s="243"/>
      <c r="V122" s="243"/>
      <c r="W122" s="243"/>
      <c r="X122" s="243"/>
      <c r="Y122" s="243"/>
      <c r="Z122" s="243"/>
      <c r="AA122" s="240"/>
      <c r="AB122" s="240"/>
      <c r="AC122" s="240"/>
      <c r="AD122" s="240"/>
      <c r="AE122" s="240"/>
      <c r="AF122" s="240"/>
      <c r="AG122" s="240"/>
      <c r="AH122" s="240"/>
      <c r="AI122" s="240"/>
      <c r="AJ122" s="240"/>
      <c r="AK122" s="240"/>
      <c r="AL122" s="247" t="s">
        <v>668</v>
      </c>
      <c r="AM122" s="574" t="s">
        <v>209</v>
      </c>
      <c r="AN122" s="574" t="s">
        <v>209</v>
      </c>
      <c r="AO122" s="574" t="s">
        <v>209</v>
      </c>
      <c r="AP122" s="574" t="s">
        <v>209</v>
      </c>
      <c r="AQ122" s="574" t="s">
        <v>209</v>
      </c>
      <c r="AR122" s="247"/>
      <c r="AS122" s="247"/>
      <c r="AT122" s="247"/>
      <c r="AU122" s="247"/>
      <c r="AV122" s="237"/>
    </row>
    <row r="123" spans="1:48" s="151" customFormat="1" x14ac:dyDescent="0.35">
      <c r="A123" s="162">
        <v>39</v>
      </c>
      <c r="B123" s="420" t="s">
        <v>867</v>
      </c>
      <c r="C123" s="419" t="s">
        <v>821</v>
      </c>
      <c r="D123" s="420">
        <v>2</v>
      </c>
      <c r="E123" s="588" t="s">
        <v>614</v>
      </c>
      <c r="F123" s="582" t="s">
        <v>209</v>
      </c>
      <c r="G123" s="582" t="s">
        <v>209</v>
      </c>
      <c r="H123" s="582" t="s">
        <v>209</v>
      </c>
      <c r="I123" s="582" t="s">
        <v>209</v>
      </c>
      <c r="J123" s="582" t="s">
        <v>209</v>
      </c>
      <c r="K123" s="245"/>
      <c r="L123" s="245"/>
      <c r="M123" s="245"/>
      <c r="N123" s="245"/>
      <c r="O123" s="245"/>
      <c r="P123" s="243" t="s">
        <v>652</v>
      </c>
      <c r="Q123" s="572" t="s">
        <v>209</v>
      </c>
      <c r="R123" s="572" t="s">
        <v>209</v>
      </c>
      <c r="S123" s="572" t="s">
        <v>209</v>
      </c>
      <c r="T123" s="572" t="s">
        <v>209</v>
      </c>
      <c r="U123" s="572" t="s">
        <v>209</v>
      </c>
      <c r="V123" s="243"/>
      <c r="W123" s="243"/>
      <c r="X123" s="243"/>
      <c r="Y123" s="243"/>
      <c r="Z123" s="243"/>
      <c r="AA123" s="240"/>
      <c r="AB123" s="240"/>
      <c r="AC123" s="240"/>
      <c r="AD123" s="240"/>
      <c r="AE123" s="240"/>
      <c r="AF123" s="240"/>
      <c r="AG123" s="240"/>
      <c r="AH123" s="240"/>
      <c r="AI123" s="240"/>
      <c r="AJ123" s="240"/>
      <c r="AK123" s="240"/>
      <c r="AL123" s="247" t="s">
        <v>665</v>
      </c>
      <c r="AM123" s="574" t="s">
        <v>209</v>
      </c>
      <c r="AN123" s="574" t="s">
        <v>209</v>
      </c>
      <c r="AO123" s="574" t="s">
        <v>209</v>
      </c>
      <c r="AP123" s="574" t="s">
        <v>209</v>
      </c>
      <c r="AQ123" s="574" t="s">
        <v>209</v>
      </c>
      <c r="AR123" s="247"/>
      <c r="AS123" s="247"/>
      <c r="AT123" s="247"/>
      <c r="AU123" s="247"/>
      <c r="AV123" s="237"/>
    </row>
    <row r="124" spans="1:48" s="151" customFormat="1" x14ac:dyDescent="0.35">
      <c r="A124" s="162"/>
      <c r="B124" s="420"/>
      <c r="C124" s="419"/>
      <c r="D124" s="420"/>
      <c r="E124" s="588" t="s">
        <v>621</v>
      </c>
      <c r="F124" s="582" t="s">
        <v>209</v>
      </c>
      <c r="G124" s="582" t="s">
        <v>209</v>
      </c>
      <c r="H124" s="582" t="s">
        <v>209</v>
      </c>
      <c r="I124" s="582" t="s">
        <v>209</v>
      </c>
      <c r="J124" s="582" t="s">
        <v>209</v>
      </c>
      <c r="K124" s="245"/>
      <c r="L124" s="245"/>
      <c r="M124" s="245"/>
      <c r="N124" s="245"/>
      <c r="O124" s="245"/>
      <c r="P124" s="243"/>
      <c r="Q124" s="572"/>
      <c r="R124" s="572"/>
      <c r="S124" s="572"/>
      <c r="T124" s="572"/>
      <c r="U124" s="572"/>
      <c r="V124" s="243"/>
      <c r="W124" s="243"/>
      <c r="X124" s="243"/>
      <c r="Y124" s="243"/>
      <c r="Z124" s="243"/>
      <c r="AA124" s="240"/>
      <c r="AB124" s="240"/>
      <c r="AC124" s="240"/>
      <c r="AD124" s="240"/>
      <c r="AE124" s="240"/>
      <c r="AF124" s="240"/>
      <c r="AG124" s="240"/>
      <c r="AH124" s="240"/>
      <c r="AI124" s="240"/>
      <c r="AJ124" s="240"/>
      <c r="AK124" s="240"/>
      <c r="AL124" s="247"/>
      <c r="AM124" s="574"/>
      <c r="AN124" s="574"/>
      <c r="AO124" s="574"/>
      <c r="AP124" s="574"/>
      <c r="AQ124" s="574"/>
      <c r="AR124" s="247"/>
      <c r="AS124" s="247"/>
      <c r="AT124" s="247"/>
      <c r="AU124" s="247"/>
      <c r="AV124" s="237"/>
    </row>
    <row r="125" spans="1:48" s="151" customFormat="1" x14ac:dyDescent="0.35">
      <c r="A125" s="162"/>
      <c r="B125" s="420"/>
      <c r="C125" s="419"/>
      <c r="D125" s="420"/>
      <c r="E125" s="581" t="s">
        <v>624</v>
      </c>
      <c r="F125" s="582" t="s">
        <v>209</v>
      </c>
      <c r="G125" s="582" t="s">
        <v>209</v>
      </c>
      <c r="H125" s="582" t="s">
        <v>209</v>
      </c>
      <c r="I125" s="582" t="s">
        <v>209</v>
      </c>
      <c r="J125" s="582" t="s">
        <v>209</v>
      </c>
      <c r="K125" s="245"/>
      <c r="L125" s="245"/>
      <c r="M125" s="245"/>
      <c r="N125" s="245"/>
      <c r="O125" s="245"/>
      <c r="P125" s="243" t="s">
        <v>653</v>
      </c>
      <c r="Q125" s="572" t="s">
        <v>209</v>
      </c>
      <c r="R125" s="572" t="s">
        <v>209</v>
      </c>
      <c r="S125" s="572" t="s">
        <v>209</v>
      </c>
      <c r="T125" s="572" t="s">
        <v>209</v>
      </c>
      <c r="U125" s="572" t="s">
        <v>209</v>
      </c>
      <c r="V125" s="243"/>
      <c r="W125" s="243"/>
      <c r="X125" s="243"/>
      <c r="Y125" s="243"/>
      <c r="Z125" s="243"/>
      <c r="AA125" s="240"/>
      <c r="AB125" s="240"/>
      <c r="AC125" s="240"/>
      <c r="AD125" s="240"/>
      <c r="AE125" s="240"/>
      <c r="AF125" s="240"/>
      <c r="AG125" s="240"/>
      <c r="AH125" s="240"/>
      <c r="AI125" s="240"/>
      <c r="AJ125" s="240"/>
      <c r="AK125" s="240"/>
      <c r="AL125" s="247"/>
      <c r="AM125" s="247"/>
      <c r="AN125" s="247"/>
      <c r="AO125" s="247"/>
      <c r="AP125" s="247"/>
      <c r="AQ125" s="247"/>
      <c r="AR125" s="247"/>
      <c r="AS125" s="247"/>
      <c r="AT125" s="247"/>
      <c r="AU125" s="247"/>
      <c r="AV125" s="237"/>
    </row>
    <row r="126" spans="1:48" s="151" customFormat="1" x14ac:dyDescent="0.35">
      <c r="A126" s="162">
        <v>40</v>
      </c>
      <c r="B126" s="420" t="s">
        <v>868</v>
      </c>
      <c r="C126" s="419" t="s">
        <v>25</v>
      </c>
      <c r="D126" s="420">
        <v>2</v>
      </c>
      <c r="E126" s="588" t="s">
        <v>614</v>
      </c>
      <c r="F126" s="582" t="s">
        <v>209</v>
      </c>
      <c r="G126" s="582" t="s">
        <v>209</v>
      </c>
      <c r="H126" s="582" t="s">
        <v>209</v>
      </c>
      <c r="I126" s="582" t="s">
        <v>209</v>
      </c>
      <c r="J126" s="582" t="s">
        <v>209</v>
      </c>
      <c r="K126" s="245"/>
      <c r="L126" s="245"/>
      <c r="M126" s="245"/>
      <c r="N126" s="245"/>
      <c r="O126" s="245"/>
      <c r="P126" s="243" t="s">
        <v>637</v>
      </c>
      <c r="Q126" s="572" t="s">
        <v>209</v>
      </c>
      <c r="R126" s="572" t="s">
        <v>209</v>
      </c>
      <c r="S126" s="572" t="s">
        <v>209</v>
      </c>
      <c r="T126" s="572" t="s">
        <v>209</v>
      </c>
      <c r="U126" s="572" t="s">
        <v>209</v>
      </c>
      <c r="V126" s="243"/>
      <c r="W126" s="243"/>
      <c r="X126" s="243"/>
      <c r="Y126" s="243"/>
      <c r="Z126" s="243"/>
      <c r="AA126" s="240"/>
      <c r="AB126" s="240"/>
      <c r="AC126" s="240"/>
      <c r="AD126" s="240"/>
      <c r="AE126" s="240"/>
      <c r="AF126" s="240"/>
      <c r="AG126" s="240"/>
      <c r="AH126" s="240"/>
      <c r="AI126" s="240"/>
      <c r="AJ126" s="240"/>
      <c r="AK126" s="240"/>
      <c r="AL126" s="247"/>
      <c r="AM126" s="247"/>
      <c r="AN126" s="247"/>
      <c r="AO126" s="247"/>
      <c r="AP126" s="247"/>
      <c r="AQ126" s="247"/>
      <c r="AR126" s="247"/>
      <c r="AS126" s="247"/>
      <c r="AT126" s="247"/>
      <c r="AU126" s="247"/>
      <c r="AV126" s="237"/>
    </row>
    <row r="127" spans="1:48" s="151" customFormat="1" x14ac:dyDescent="0.35">
      <c r="A127" s="162"/>
      <c r="B127" s="420"/>
      <c r="C127" s="419"/>
      <c r="D127" s="420"/>
      <c r="E127" s="588" t="s">
        <v>621</v>
      </c>
      <c r="F127" s="582" t="s">
        <v>209</v>
      </c>
      <c r="G127" s="582" t="s">
        <v>209</v>
      </c>
      <c r="H127" s="582" t="s">
        <v>209</v>
      </c>
      <c r="I127" s="582" t="s">
        <v>209</v>
      </c>
      <c r="J127" s="582" t="s">
        <v>209</v>
      </c>
      <c r="K127" s="245"/>
      <c r="L127" s="245"/>
      <c r="M127" s="245"/>
      <c r="N127" s="245"/>
      <c r="O127" s="245"/>
      <c r="P127" s="243"/>
      <c r="Q127" s="572"/>
      <c r="R127" s="572"/>
      <c r="S127" s="572"/>
      <c r="T127" s="572"/>
      <c r="U127" s="572"/>
      <c r="V127" s="243"/>
      <c r="W127" s="243"/>
      <c r="X127" s="243"/>
      <c r="Y127" s="243"/>
      <c r="Z127" s="243"/>
      <c r="AA127" s="240"/>
      <c r="AB127" s="240"/>
      <c r="AC127" s="240"/>
      <c r="AD127" s="240"/>
      <c r="AE127" s="240"/>
      <c r="AF127" s="240"/>
      <c r="AG127" s="240"/>
      <c r="AH127" s="240"/>
      <c r="AI127" s="240"/>
      <c r="AJ127" s="240"/>
      <c r="AK127" s="240"/>
      <c r="AL127" s="247"/>
      <c r="AM127" s="247"/>
      <c r="AN127" s="247"/>
      <c r="AO127" s="247"/>
      <c r="AP127" s="247"/>
      <c r="AQ127" s="247"/>
      <c r="AR127" s="247"/>
      <c r="AS127" s="247"/>
      <c r="AT127" s="247"/>
      <c r="AU127" s="247"/>
      <c r="AV127" s="237"/>
    </row>
    <row r="128" spans="1:48" s="151" customFormat="1" x14ac:dyDescent="0.35">
      <c r="A128" s="162"/>
      <c r="B128" s="420"/>
      <c r="C128" s="419"/>
      <c r="D128" s="420"/>
      <c r="E128" s="581" t="s">
        <v>624</v>
      </c>
      <c r="F128" s="582" t="s">
        <v>209</v>
      </c>
      <c r="G128" s="582" t="s">
        <v>209</v>
      </c>
      <c r="H128" s="582" t="s">
        <v>209</v>
      </c>
      <c r="I128" s="582" t="s">
        <v>209</v>
      </c>
      <c r="J128" s="582" t="s">
        <v>209</v>
      </c>
      <c r="K128" s="245"/>
      <c r="L128" s="245"/>
      <c r="M128" s="245"/>
      <c r="N128" s="245"/>
      <c r="O128" s="245"/>
      <c r="P128" s="243"/>
      <c r="Q128" s="216"/>
      <c r="R128" s="216"/>
      <c r="S128" s="216"/>
      <c r="T128" s="236"/>
      <c r="U128" s="243"/>
      <c r="V128" s="243"/>
      <c r="W128" s="243"/>
      <c r="X128" s="243"/>
      <c r="Y128" s="243"/>
      <c r="Z128" s="243"/>
      <c r="AA128" s="240"/>
      <c r="AB128" s="240"/>
      <c r="AC128" s="240"/>
      <c r="AD128" s="240"/>
      <c r="AE128" s="240"/>
      <c r="AF128" s="240"/>
      <c r="AG128" s="240"/>
      <c r="AH128" s="240"/>
      <c r="AI128" s="240"/>
      <c r="AJ128" s="240"/>
      <c r="AK128" s="240"/>
      <c r="AL128" s="247"/>
      <c r="AM128" s="247"/>
      <c r="AN128" s="247"/>
      <c r="AO128" s="247"/>
      <c r="AP128" s="247"/>
      <c r="AQ128" s="247"/>
      <c r="AR128" s="247"/>
      <c r="AS128" s="247"/>
      <c r="AT128" s="247"/>
      <c r="AU128" s="247"/>
      <c r="AV128" s="237"/>
    </row>
    <row r="129" spans="1:48" s="151" customFormat="1" x14ac:dyDescent="0.35">
      <c r="A129" s="162">
        <v>41</v>
      </c>
      <c r="B129" s="420" t="s">
        <v>869</v>
      </c>
      <c r="C129" s="469" t="s">
        <v>811</v>
      </c>
      <c r="D129" s="420">
        <v>4</v>
      </c>
      <c r="E129" s="588" t="s">
        <v>614</v>
      </c>
      <c r="F129" s="582" t="s">
        <v>209</v>
      </c>
      <c r="G129" s="582" t="s">
        <v>209</v>
      </c>
      <c r="H129" s="582" t="s">
        <v>209</v>
      </c>
      <c r="I129" s="582" t="s">
        <v>209</v>
      </c>
      <c r="J129" s="582" t="s">
        <v>209</v>
      </c>
      <c r="K129" s="582" t="s">
        <v>209</v>
      </c>
      <c r="L129" s="582" t="s">
        <v>209</v>
      </c>
      <c r="M129" s="245"/>
      <c r="N129" s="245"/>
      <c r="O129" s="245"/>
      <c r="P129" s="243" t="s">
        <v>643</v>
      </c>
      <c r="Q129" s="572" t="s">
        <v>209</v>
      </c>
      <c r="R129" s="572" t="s">
        <v>209</v>
      </c>
      <c r="S129" s="572" t="s">
        <v>209</v>
      </c>
      <c r="T129" s="572" t="s">
        <v>209</v>
      </c>
      <c r="U129" s="572" t="s">
        <v>209</v>
      </c>
      <c r="V129" s="572" t="s">
        <v>209</v>
      </c>
      <c r="W129" s="572" t="s">
        <v>209</v>
      </c>
      <c r="X129" s="243"/>
      <c r="Y129" s="243"/>
      <c r="Z129" s="243"/>
      <c r="AA129" s="240" t="s">
        <v>646</v>
      </c>
      <c r="AB129" s="573" t="s">
        <v>209</v>
      </c>
      <c r="AC129" s="573" t="s">
        <v>209</v>
      </c>
      <c r="AD129" s="573" t="s">
        <v>209</v>
      </c>
      <c r="AE129" s="573" t="s">
        <v>209</v>
      </c>
      <c r="AF129" s="573" t="s">
        <v>209</v>
      </c>
      <c r="AG129" s="573" t="s">
        <v>209</v>
      </c>
      <c r="AH129" s="573" t="s">
        <v>209</v>
      </c>
      <c r="AI129" s="240"/>
      <c r="AJ129" s="240"/>
      <c r="AK129" s="240"/>
      <c r="AL129" s="247"/>
      <c r="AM129" s="247"/>
      <c r="AN129" s="247"/>
      <c r="AO129" s="247"/>
      <c r="AP129" s="247"/>
      <c r="AQ129" s="247"/>
      <c r="AR129" s="247"/>
      <c r="AS129" s="247"/>
      <c r="AT129" s="247"/>
      <c r="AU129" s="247"/>
      <c r="AV129" s="237"/>
    </row>
    <row r="130" spans="1:48" s="151" customFormat="1" x14ac:dyDescent="0.35">
      <c r="A130" s="162"/>
      <c r="B130" s="420"/>
      <c r="C130" s="469"/>
      <c r="D130" s="420"/>
      <c r="E130" s="588" t="s">
        <v>621</v>
      </c>
      <c r="F130" s="582" t="s">
        <v>209</v>
      </c>
      <c r="G130" s="582" t="s">
        <v>209</v>
      </c>
      <c r="H130" s="582" t="s">
        <v>209</v>
      </c>
      <c r="I130" s="582" t="s">
        <v>209</v>
      </c>
      <c r="J130" s="582" t="s">
        <v>209</v>
      </c>
      <c r="K130" s="582"/>
      <c r="L130" s="582"/>
      <c r="M130" s="245"/>
      <c r="N130" s="245"/>
      <c r="O130" s="245"/>
      <c r="P130" s="243"/>
      <c r="Q130" s="572"/>
      <c r="R130" s="572"/>
      <c r="S130" s="572"/>
      <c r="T130" s="572"/>
      <c r="U130" s="572"/>
      <c r="V130" s="572"/>
      <c r="W130" s="572"/>
      <c r="X130" s="243"/>
      <c r="Y130" s="243"/>
      <c r="Z130" s="243"/>
      <c r="AA130" s="240"/>
      <c r="AB130" s="573"/>
      <c r="AC130" s="573"/>
      <c r="AD130" s="573"/>
      <c r="AE130" s="573"/>
      <c r="AF130" s="573"/>
      <c r="AG130" s="573"/>
      <c r="AH130" s="573"/>
      <c r="AI130" s="240"/>
      <c r="AJ130" s="240"/>
      <c r="AK130" s="240"/>
      <c r="AL130" s="247"/>
      <c r="AM130" s="247"/>
      <c r="AN130" s="247"/>
      <c r="AO130" s="247"/>
      <c r="AP130" s="247"/>
      <c r="AQ130" s="247"/>
      <c r="AR130" s="247"/>
      <c r="AS130" s="247"/>
      <c r="AT130" s="247"/>
      <c r="AU130" s="247"/>
      <c r="AV130" s="237"/>
    </row>
    <row r="131" spans="1:48" s="151" customFormat="1" x14ac:dyDescent="0.35">
      <c r="A131" s="162"/>
      <c r="B131" s="420"/>
      <c r="C131" s="469"/>
      <c r="D131" s="420"/>
      <c r="E131" s="581" t="s">
        <v>624</v>
      </c>
      <c r="F131" s="582" t="s">
        <v>209</v>
      </c>
      <c r="G131" s="582" t="s">
        <v>209</v>
      </c>
      <c r="H131" s="582" t="s">
        <v>209</v>
      </c>
      <c r="I131" s="582" t="s">
        <v>209</v>
      </c>
      <c r="J131" s="582" t="s">
        <v>209</v>
      </c>
      <c r="K131" s="245"/>
      <c r="L131" s="245"/>
      <c r="M131" s="245"/>
      <c r="N131" s="245"/>
      <c r="O131" s="245"/>
      <c r="P131" s="243"/>
      <c r="Q131" s="216"/>
      <c r="R131" s="216"/>
      <c r="S131" s="216"/>
      <c r="T131" s="236"/>
      <c r="U131" s="243"/>
      <c r="V131" s="243"/>
      <c r="W131" s="243"/>
      <c r="X131" s="243"/>
      <c r="Y131" s="243"/>
      <c r="Z131" s="243"/>
      <c r="AA131" s="240"/>
      <c r="AB131" s="240"/>
      <c r="AC131" s="240"/>
      <c r="AD131" s="240"/>
      <c r="AE131" s="240"/>
      <c r="AF131" s="240"/>
      <c r="AG131" s="240"/>
      <c r="AH131" s="240"/>
      <c r="AI131" s="240"/>
      <c r="AJ131" s="240"/>
      <c r="AK131" s="240"/>
      <c r="AL131" s="247"/>
      <c r="AM131" s="247"/>
      <c r="AN131" s="247"/>
      <c r="AO131" s="247"/>
      <c r="AP131" s="247"/>
      <c r="AQ131" s="247"/>
      <c r="AR131" s="247"/>
      <c r="AS131" s="247"/>
      <c r="AT131" s="247"/>
      <c r="AU131" s="247"/>
      <c r="AV131" s="237"/>
    </row>
    <row r="132" spans="1:48" s="151" customFormat="1" x14ac:dyDescent="0.35">
      <c r="A132" s="162">
        <v>42</v>
      </c>
      <c r="B132" s="420" t="s">
        <v>870</v>
      </c>
      <c r="C132" s="419" t="s">
        <v>186</v>
      </c>
      <c r="D132" s="420">
        <v>2</v>
      </c>
      <c r="E132" s="588" t="s">
        <v>614</v>
      </c>
      <c r="F132" s="582" t="s">
        <v>209</v>
      </c>
      <c r="G132" s="582" t="s">
        <v>209</v>
      </c>
      <c r="H132" s="582" t="s">
        <v>209</v>
      </c>
      <c r="I132" s="582" t="s">
        <v>209</v>
      </c>
      <c r="J132" s="582" t="s">
        <v>209</v>
      </c>
      <c r="K132" s="245"/>
      <c r="L132" s="245"/>
      <c r="M132" s="245"/>
      <c r="N132" s="245"/>
      <c r="O132" s="245"/>
      <c r="P132" s="243"/>
      <c r="Q132" s="216"/>
      <c r="R132" s="216"/>
      <c r="S132" s="216"/>
      <c r="T132" s="236"/>
      <c r="U132" s="243"/>
      <c r="V132" s="243"/>
      <c r="W132" s="243"/>
      <c r="X132" s="243"/>
      <c r="Y132" s="243"/>
      <c r="Z132" s="243"/>
      <c r="AA132" s="240" t="s">
        <v>645</v>
      </c>
      <c r="AB132" s="573" t="s">
        <v>209</v>
      </c>
      <c r="AC132" s="573" t="s">
        <v>209</v>
      </c>
      <c r="AD132" s="573" t="s">
        <v>209</v>
      </c>
      <c r="AE132" s="573" t="s">
        <v>209</v>
      </c>
      <c r="AF132" s="573" t="s">
        <v>209</v>
      </c>
      <c r="AG132" s="240"/>
      <c r="AH132" s="240"/>
      <c r="AI132" s="240"/>
      <c r="AJ132" s="240"/>
      <c r="AK132" s="240"/>
      <c r="AL132" s="247"/>
      <c r="AM132" s="247"/>
      <c r="AN132" s="247"/>
      <c r="AO132" s="247"/>
      <c r="AP132" s="247"/>
      <c r="AQ132" s="247"/>
      <c r="AR132" s="247"/>
      <c r="AS132" s="247"/>
      <c r="AT132" s="247"/>
      <c r="AU132" s="247"/>
      <c r="AV132" s="237"/>
    </row>
    <row r="133" spans="1:48" s="151" customFormat="1" x14ac:dyDescent="0.35">
      <c r="A133" s="162"/>
      <c r="B133" s="420"/>
      <c r="C133" s="419"/>
      <c r="D133" s="433"/>
      <c r="E133" s="588" t="s">
        <v>621</v>
      </c>
      <c r="F133" s="582" t="s">
        <v>209</v>
      </c>
      <c r="G133" s="582" t="s">
        <v>209</v>
      </c>
      <c r="H133" s="582" t="s">
        <v>209</v>
      </c>
      <c r="I133" s="582" t="s">
        <v>209</v>
      </c>
      <c r="J133" s="582" t="s">
        <v>209</v>
      </c>
      <c r="K133" s="245"/>
      <c r="L133" s="245"/>
      <c r="M133" s="245"/>
      <c r="N133" s="245"/>
      <c r="O133" s="245"/>
      <c r="P133" s="243"/>
      <c r="Q133" s="216"/>
      <c r="R133" s="216"/>
      <c r="S133" s="216"/>
      <c r="T133" s="236"/>
      <c r="U133" s="243"/>
      <c r="V133" s="243"/>
      <c r="W133" s="243"/>
      <c r="X133" s="243"/>
      <c r="Y133" s="243"/>
      <c r="Z133" s="243"/>
      <c r="AA133" s="240"/>
      <c r="AB133" s="573"/>
      <c r="AC133" s="573"/>
      <c r="AD133" s="573"/>
      <c r="AE133" s="573"/>
      <c r="AF133" s="573"/>
      <c r="AG133" s="240"/>
      <c r="AH133" s="240"/>
      <c r="AI133" s="240"/>
      <c r="AJ133" s="240"/>
      <c r="AK133" s="240"/>
      <c r="AL133" s="247"/>
      <c r="AM133" s="247"/>
      <c r="AN133" s="247"/>
      <c r="AO133" s="247"/>
      <c r="AP133" s="247"/>
      <c r="AQ133" s="247"/>
      <c r="AR133" s="247"/>
      <c r="AS133" s="247"/>
      <c r="AT133" s="247"/>
      <c r="AU133" s="247"/>
      <c r="AV133" s="237"/>
    </row>
    <row r="134" spans="1:48" s="151" customFormat="1" x14ac:dyDescent="0.35">
      <c r="A134" s="162"/>
      <c r="B134" s="420"/>
      <c r="C134" s="419"/>
      <c r="D134" s="433"/>
      <c r="E134" s="581" t="s">
        <v>624</v>
      </c>
      <c r="F134" s="582" t="s">
        <v>209</v>
      </c>
      <c r="G134" s="582" t="s">
        <v>209</v>
      </c>
      <c r="H134" s="582" t="s">
        <v>209</v>
      </c>
      <c r="I134" s="582" t="s">
        <v>209</v>
      </c>
      <c r="J134" s="582" t="s">
        <v>209</v>
      </c>
      <c r="K134" s="245"/>
      <c r="L134" s="245"/>
      <c r="M134" s="245"/>
      <c r="N134" s="245"/>
      <c r="O134" s="245"/>
      <c r="P134" s="243"/>
      <c r="Q134" s="216"/>
      <c r="R134" s="216"/>
      <c r="S134" s="216"/>
      <c r="T134" s="236"/>
      <c r="U134" s="243"/>
      <c r="V134" s="243"/>
      <c r="W134" s="243"/>
      <c r="X134" s="243"/>
      <c r="Y134" s="243"/>
      <c r="Z134" s="243"/>
      <c r="AA134" s="240" t="s">
        <v>649</v>
      </c>
      <c r="AB134" s="573" t="s">
        <v>209</v>
      </c>
      <c r="AC134" s="573" t="s">
        <v>209</v>
      </c>
      <c r="AD134" s="573" t="s">
        <v>209</v>
      </c>
      <c r="AE134" s="573" t="s">
        <v>209</v>
      </c>
      <c r="AF134" s="573" t="s">
        <v>209</v>
      </c>
      <c r="AG134" s="240"/>
      <c r="AH134" s="240"/>
      <c r="AI134" s="240"/>
      <c r="AJ134" s="240"/>
      <c r="AK134" s="240"/>
      <c r="AL134" s="247"/>
      <c r="AM134" s="247"/>
      <c r="AN134" s="247"/>
      <c r="AO134" s="247"/>
      <c r="AP134" s="247"/>
      <c r="AQ134" s="247"/>
      <c r="AR134" s="247"/>
      <c r="AS134" s="247"/>
      <c r="AT134" s="247"/>
      <c r="AU134" s="247"/>
      <c r="AV134" s="237"/>
    </row>
    <row r="135" spans="1:48" s="151" customFormat="1" x14ac:dyDescent="0.35">
      <c r="A135" s="162"/>
      <c r="B135" s="420"/>
      <c r="C135" s="419"/>
      <c r="D135" s="433"/>
      <c r="E135" s="377"/>
      <c r="F135" s="363"/>
      <c r="G135" s="363"/>
      <c r="H135" s="363"/>
      <c r="I135" s="245"/>
      <c r="J135" s="245"/>
      <c r="K135" s="245"/>
      <c r="L135" s="245"/>
      <c r="M135" s="245"/>
      <c r="N135" s="245"/>
      <c r="O135" s="245"/>
      <c r="P135" s="243"/>
      <c r="Q135" s="216"/>
      <c r="R135" s="216"/>
      <c r="S135" s="216"/>
      <c r="T135" s="236"/>
      <c r="U135" s="243"/>
      <c r="V135" s="243"/>
      <c r="W135" s="243"/>
      <c r="X135" s="243"/>
      <c r="Y135" s="243"/>
      <c r="Z135" s="243"/>
      <c r="AA135" s="240" t="s">
        <v>650</v>
      </c>
      <c r="AB135" s="573" t="s">
        <v>209</v>
      </c>
      <c r="AC135" s="573" t="s">
        <v>209</v>
      </c>
      <c r="AD135" s="573" t="s">
        <v>209</v>
      </c>
      <c r="AE135" s="573" t="s">
        <v>209</v>
      </c>
      <c r="AF135" s="573" t="s">
        <v>209</v>
      </c>
      <c r="AG135" s="240"/>
      <c r="AH135" s="240"/>
      <c r="AI135" s="240"/>
      <c r="AJ135" s="240"/>
      <c r="AK135" s="240"/>
      <c r="AL135" s="247"/>
      <c r="AM135" s="247"/>
      <c r="AN135" s="247"/>
      <c r="AO135" s="247"/>
      <c r="AP135" s="247"/>
      <c r="AQ135" s="247"/>
      <c r="AR135" s="247"/>
      <c r="AS135" s="247"/>
      <c r="AT135" s="247"/>
      <c r="AU135" s="247"/>
      <c r="AV135" s="237"/>
    </row>
    <row r="136" spans="1:48" s="151" customFormat="1" x14ac:dyDescent="0.35">
      <c r="A136" s="162"/>
      <c r="B136" s="420"/>
      <c r="C136" s="419"/>
      <c r="D136" s="433"/>
      <c r="E136" s="377"/>
      <c r="F136" s="363"/>
      <c r="G136" s="363"/>
      <c r="H136" s="363"/>
      <c r="I136" s="245"/>
      <c r="J136" s="245"/>
      <c r="K136" s="245"/>
      <c r="L136" s="245"/>
      <c r="M136" s="245"/>
      <c r="N136" s="245"/>
      <c r="O136" s="245"/>
      <c r="P136" s="243"/>
      <c r="Q136" s="216"/>
      <c r="R136" s="216"/>
      <c r="S136" s="216"/>
      <c r="T136" s="236"/>
      <c r="U136" s="243"/>
      <c r="V136" s="243"/>
      <c r="W136" s="243"/>
      <c r="X136" s="243"/>
      <c r="Y136" s="243"/>
      <c r="Z136" s="243"/>
      <c r="AA136" s="240" t="s">
        <v>655</v>
      </c>
      <c r="AB136" s="573" t="s">
        <v>209</v>
      </c>
      <c r="AC136" s="573" t="s">
        <v>209</v>
      </c>
      <c r="AD136" s="573" t="s">
        <v>209</v>
      </c>
      <c r="AE136" s="573" t="s">
        <v>209</v>
      </c>
      <c r="AF136" s="573" t="s">
        <v>209</v>
      </c>
      <c r="AG136" s="240"/>
      <c r="AH136" s="240"/>
      <c r="AI136" s="240"/>
      <c r="AJ136" s="240"/>
      <c r="AK136" s="240"/>
      <c r="AL136" s="247"/>
      <c r="AM136" s="247"/>
      <c r="AN136" s="247"/>
      <c r="AO136" s="247"/>
      <c r="AP136" s="247"/>
      <c r="AQ136" s="247"/>
      <c r="AR136" s="247"/>
      <c r="AS136" s="247"/>
      <c r="AT136" s="247"/>
      <c r="AU136" s="247"/>
      <c r="AV136" s="237"/>
    </row>
    <row r="137" spans="1:48" s="151" customFormat="1" x14ac:dyDescent="0.35">
      <c r="A137" s="162">
        <v>43</v>
      </c>
      <c r="B137" s="422" t="s">
        <v>871</v>
      </c>
      <c r="C137" s="423" t="s">
        <v>822</v>
      </c>
      <c r="D137" s="434">
        <v>2</v>
      </c>
      <c r="E137" s="588" t="s">
        <v>614</v>
      </c>
      <c r="F137" s="582" t="s">
        <v>209</v>
      </c>
      <c r="G137" s="582" t="s">
        <v>209</v>
      </c>
      <c r="H137" s="582" t="s">
        <v>209</v>
      </c>
      <c r="I137" s="582" t="s">
        <v>209</v>
      </c>
      <c r="J137" s="582" t="s">
        <v>209</v>
      </c>
      <c r="K137" s="245"/>
      <c r="L137" s="245"/>
      <c r="M137" s="245"/>
      <c r="N137" s="245"/>
      <c r="O137" s="245"/>
      <c r="P137" s="243"/>
      <c r="Q137" s="216"/>
      <c r="R137" s="216"/>
      <c r="S137" s="216"/>
      <c r="T137" s="236"/>
      <c r="U137" s="243"/>
      <c r="V137" s="243"/>
      <c r="W137" s="243"/>
      <c r="X137" s="243"/>
      <c r="Y137" s="243"/>
      <c r="Z137" s="243"/>
      <c r="AA137" s="240"/>
      <c r="AB137" s="240"/>
      <c r="AC137" s="240"/>
      <c r="AD137" s="240"/>
      <c r="AE137" s="240"/>
      <c r="AF137" s="240"/>
      <c r="AG137" s="240"/>
      <c r="AH137" s="240"/>
      <c r="AI137" s="240"/>
      <c r="AJ137" s="240"/>
      <c r="AK137" s="240"/>
      <c r="AL137" s="247" t="s">
        <v>660</v>
      </c>
      <c r="AM137" s="574" t="s">
        <v>209</v>
      </c>
      <c r="AN137" s="574" t="s">
        <v>209</v>
      </c>
      <c r="AO137" s="574" t="s">
        <v>209</v>
      </c>
      <c r="AP137" s="574" t="s">
        <v>209</v>
      </c>
      <c r="AQ137" s="574" t="s">
        <v>209</v>
      </c>
      <c r="AR137" s="247"/>
      <c r="AS137" s="247"/>
      <c r="AT137" s="247"/>
      <c r="AU137" s="247"/>
      <c r="AV137" s="237"/>
    </row>
    <row r="138" spans="1:48" s="151" customFormat="1" x14ac:dyDescent="0.35">
      <c r="A138" s="162"/>
      <c r="B138" s="422"/>
      <c r="C138" s="423"/>
      <c r="D138" s="434"/>
      <c r="E138" s="588" t="s">
        <v>621</v>
      </c>
      <c r="F138" s="582" t="s">
        <v>209</v>
      </c>
      <c r="G138" s="582" t="s">
        <v>209</v>
      </c>
      <c r="H138" s="582" t="s">
        <v>209</v>
      </c>
      <c r="I138" s="582" t="s">
        <v>209</v>
      </c>
      <c r="J138" s="582" t="s">
        <v>209</v>
      </c>
      <c r="K138" s="245"/>
      <c r="L138" s="245"/>
      <c r="M138" s="245"/>
      <c r="N138" s="245"/>
      <c r="O138" s="245"/>
      <c r="P138" s="243"/>
      <c r="Q138" s="216"/>
      <c r="R138" s="216"/>
      <c r="S138" s="216"/>
      <c r="T138" s="236"/>
      <c r="U138" s="243"/>
      <c r="V138" s="243"/>
      <c r="W138" s="243"/>
      <c r="X138" s="243"/>
      <c r="Y138" s="243"/>
      <c r="Z138" s="243"/>
      <c r="AA138" s="240"/>
      <c r="AB138" s="240"/>
      <c r="AC138" s="240"/>
      <c r="AD138" s="240"/>
      <c r="AE138" s="240"/>
      <c r="AF138" s="240"/>
      <c r="AG138" s="240"/>
      <c r="AH138" s="240"/>
      <c r="AI138" s="240"/>
      <c r="AJ138" s="240"/>
      <c r="AK138" s="240"/>
      <c r="AL138" s="247"/>
      <c r="AM138" s="574"/>
      <c r="AN138" s="574"/>
      <c r="AO138" s="574"/>
      <c r="AP138" s="574"/>
      <c r="AQ138" s="574"/>
      <c r="AR138" s="247"/>
      <c r="AS138" s="247"/>
      <c r="AT138" s="247"/>
      <c r="AU138" s="247"/>
      <c r="AV138" s="237"/>
    </row>
    <row r="139" spans="1:48" s="151" customFormat="1" x14ac:dyDescent="0.35">
      <c r="A139" s="162"/>
      <c r="B139" s="422"/>
      <c r="C139" s="423"/>
      <c r="D139" s="434"/>
      <c r="E139" s="581" t="s">
        <v>624</v>
      </c>
      <c r="F139" s="582" t="s">
        <v>209</v>
      </c>
      <c r="G139" s="582" t="s">
        <v>209</v>
      </c>
      <c r="H139" s="582" t="s">
        <v>209</v>
      </c>
      <c r="I139" s="582" t="s">
        <v>209</v>
      </c>
      <c r="J139" s="582" t="s">
        <v>209</v>
      </c>
      <c r="K139" s="245"/>
      <c r="L139" s="245"/>
      <c r="M139" s="245"/>
      <c r="N139" s="245"/>
      <c r="O139" s="245"/>
      <c r="P139" s="243"/>
      <c r="Q139" s="216"/>
      <c r="R139" s="216"/>
      <c r="S139" s="216"/>
      <c r="T139" s="236"/>
      <c r="U139" s="243"/>
      <c r="V139" s="243"/>
      <c r="W139" s="243"/>
      <c r="X139" s="243"/>
      <c r="Y139" s="243"/>
      <c r="Z139" s="243"/>
      <c r="AA139" s="240"/>
      <c r="AB139" s="240"/>
      <c r="AC139" s="240"/>
      <c r="AD139" s="240"/>
      <c r="AE139" s="240"/>
      <c r="AF139" s="240"/>
      <c r="AG139" s="240"/>
      <c r="AH139" s="240"/>
      <c r="AI139" s="240"/>
      <c r="AJ139" s="240"/>
      <c r="AK139" s="240"/>
      <c r="AL139" s="247"/>
      <c r="AM139" s="247"/>
      <c r="AN139" s="247"/>
      <c r="AO139" s="247"/>
      <c r="AP139" s="247"/>
      <c r="AQ139" s="247"/>
      <c r="AR139" s="247"/>
      <c r="AS139" s="247"/>
      <c r="AT139" s="247"/>
      <c r="AU139" s="247"/>
      <c r="AV139" s="237"/>
    </row>
    <row r="140" spans="1:48" s="151" customFormat="1" x14ac:dyDescent="0.35">
      <c r="A140" s="162">
        <v>44</v>
      </c>
      <c r="B140" s="422" t="s">
        <v>872</v>
      </c>
      <c r="C140" s="425" t="s">
        <v>823</v>
      </c>
      <c r="D140" s="434">
        <v>2</v>
      </c>
      <c r="E140" s="588" t="s">
        <v>614</v>
      </c>
      <c r="F140" s="582" t="s">
        <v>209</v>
      </c>
      <c r="G140" s="582" t="s">
        <v>209</v>
      </c>
      <c r="H140" s="582" t="s">
        <v>209</v>
      </c>
      <c r="I140" s="582" t="s">
        <v>209</v>
      </c>
      <c r="J140" s="582" t="s">
        <v>209</v>
      </c>
      <c r="K140" s="245"/>
      <c r="L140" s="245"/>
      <c r="M140" s="245"/>
      <c r="N140" s="245"/>
      <c r="O140" s="245"/>
      <c r="P140" s="243"/>
      <c r="Q140" s="216"/>
      <c r="R140" s="216"/>
      <c r="S140" s="216"/>
      <c r="T140" s="236"/>
      <c r="U140" s="243"/>
      <c r="V140" s="243"/>
      <c r="W140" s="243"/>
      <c r="X140" s="243"/>
      <c r="Y140" s="243"/>
      <c r="Z140" s="243"/>
      <c r="AA140" s="240"/>
      <c r="AB140" s="240"/>
      <c r="AC140" s="240"/>
      <c r="AD140" s="240"/>
      <c r="AE140" s="240"/>
      <c r="AF140" s="240"/>
      <c r="AG140" s="240"/>
      <c r="AH140" s="240"/>
      <c r="AI140" s="240"/>
      <c r="AJ140" s="240"/>
      <c r="AK140" s="240"/>
      <c r="AL140" s="247" t="s">
        <v>660</v>
      </c>
      <c r="AM140" s="574" t="s">
        <v>209</v>
      </c>
      <c r="AN140" s="574" t="s">
        <v>209</v>
      </c>
      <c r="AO140" s="574" t="s">
        <v>209</v>
      </c>
      <c r="AP140" s="574" t="s">
        <v>209</v>
      </c>
      <c r="AQ140" s="574" t="s">
        <v>209</v>
      </c>
      <c r="AR140" s="247"/>
      <c r="AS140" s="247"/>
      <c r="AT140" s="247"/>
      <c r="AU140" s="247"/>
      <c r="AV140" s="237"/>
    </row>
    <row r="141" spans="1:48" s="151" customFormat="1" x14ac:dyDescent="0.35">
      <c r="A141" s="162"/>
      <c r="B141" s="422"/>
      <c r="C141" s="425"/>
      <c r="D141" s="434"/>
      <c r="E141" s="588" t="s">
        <v>621</v>
      </c>
      <c r="F141" s="582" t="s">
        <v>209</v>
      </c>
      <c r="G141" s="582" t="s">
        <v>209</v>
      </c>
      <c r="H141" s="582" t="s">
        <v>209</v>
      </c>
      <c r="I141" s="582" t="s">
        <v>209</v>
      </c>
      <c r="J141" s="582" t="s">
        <v>209</v>
      </c>
      <c r="K141" s="245"/>
      <c r="L141" s="245"/>
      <c r="M141" s="245"/>
      <c r="N141" s="245"/>
      <c r="O141" s="245"/>
      <c r="P141" s="243"/>
      <c r="Q141" s="216"/>
      <c r="R141" s="216"/>
      <c r="S141" s="216"/>
      <c r="T141" s="236"/>
      <c r="U141" s="243"/>
      <c r="V141" s="243"/>
      <c r="W141" s="243"/>
      <c r="X141" s="243"/>
      <c r="Y141" s="243"/>
      <c r="Z141" s="243"/>
      <c r="AA141" s="240"/>
      <c r="AB141" s="240"/>
      <c r="AC141" s="240"/>
      <c r="AD141" s="240"/>
      <c r="AE141" s="240"/>
      <c r="AF141" s="240"/>
      <c r="AG141" s="240"/>
      <c r="AH141" s="240"/>
      <c r="AI141" s="240"/>
      <c r="AJ141" s="240"/>
      <c r="AK141" s="240"/>
      <c r="AL141" s="247"/>
      <c r="AM141" s="574"/>
      <c r="AN141" s="574"/>
      <c r="AO141" s="574"/>
      <c r="AP141" s="574"/>
      <c r="AQ141" s="574"/>
      <c r="AR141" s="247"/>
      <c r="AS141" s="247"/>
      <c r="AT141" s="247"/>
      <c r="AU141" s="247"/>
      <c r="AV141" s="237"/>
    </row>
    <row r="142" spans="1:48" s="151" customFormat="1" x14ac:dyDescent="0.35">
      <c r="A142" s="162"/>
      <c r="B142" s="422"/>
      <c r="C142" s="425"/>
      <c r="D142" s="434"/>
      <c r="E142" s="581" t="s">
        <v>624</v>
      </c>
      <c r="F142" s="582" t="s">
        <v>209</v>
      </c>
      <c r="G142" s="582" t="s">
        <v>209</v>
      </c>
      <c r="H142" s="582" t="s">
        <v>209</v>
      </c>
      <c r="I142" s="582" t="s">
        <v>209</v>
      </c>
      <c r="J142" s="582" t="s">
        <v>209</v>
      </c>
      <c r="K142" s="245"/>
      <c r="L142" s="245"/>
      <c r="M142" s="245"/>
      <c r="N142" s="245"/>
      <c r="O142" s="245"/>
      <c r="P142" s="243"/>
      <c r="Q142" s="216"/>
      <c r="R142" s="216"/>
      <c r="S142" s="216"/>
      <c r="T142" s="236"/>
      <c r="U142" s="243"/>
      <c r="V142" s="243"/>
      <c r="W142" s="243"/>
      <c r="X142" s="243"/>
      <c r="Y142" s="243"/>
      <c r="Z142" s="243"/>
      <c r="AA142" s="240"/>
      <c r="AB142" s="240"/>
      <c r="AC142" s="240"/>
      <c r="AD142" s="240"/>
      <c r="AE142" s="240"/>
      <c r="AF142" s="240"/>
      <c r="AG142" s="240"/>
      <c r="AH142" s="240"/>
      <c r="AI142" s="240"/>
      <c r="AJ142" s="240"/>
      <c r="AK142" s="240"/>
      <c r="AL142" s="247"/>
      <c r="AM142" s="247"/>
      <c r="AN142" s="247"/>
      <c r="AO142" s="247"/>
      <c r="AP142" s="247"/>
      <c r="AQ142" s="247"/>
      <c r="AR142" s="247"/>
      <c r="AS142" s="247"/>
      <c r="AT142" s="247"/>
      <c r="AU142" s="247"/>
      <c r="AV142" s="237"/>
    </row>
    <row r="143" spans="1:48" s="151" customFormat="1" x14ac:dyDescent="0.35">
      <c r="A143" s="162">
        <v>45</v>
      </c>
      <c r="B143" s="422" t="s">
        <v>880</v>
      </c>
      <c r="C143" s="423" t="s">
        <v>829</v>
      </c>
      <c r="D143" s="434">
        <v>2</v>
      </c>
      <c r="E143" s="588" t="s">
        <v>614</v>
      </c>
      <c r="F143" s="582" t="s">
        <v>209</v>
      </c>
      <c r="G143" s="582" t="s">
        <v>209</v>
      </c>
      <c r="H143" s="582" t="s">
        <v>209</v>
      </c>
      <c r="I143" s="582" t="s">
        <v>209</v>
      </c>
      <c r="J143" s="582" t="s">
        <v>209</v>
      </c>
      <c r="K143" s="245"/>
      <c r="L143" s="245"/>
      <c r="M143" s="245"/>
      <c r="N143" s="245"/>
      <c r="O143" s="245"/>
      <c r="P143" s="243"/>
      <c r="Q143" s="216"/>
      <c r="R143" s="216"/>
      <c r="S143" s="216"/>
      <c r="T143" s="236"/>
      <c r="U143" s="243"/>
      <c r="V143" s="243"/>
      <c r="W143" s="243"/>
      <c r="X143" s="243"/>
      <c r="Y143" s="243"/>
      <c r="Z143" s="243"/>
      <c r="AA143" s="240"/>
      <c r="AB143" s="240"/>
      <c r="AC143" s="240"/>
      <c r="AD143" s="240"/>
      <c r="AE143" s="240"/>
      <c r="AF143" s="240"/>
      <c r="AG143" s="240"/>
      <c r="AH143" s="240"/>
      <c r="AI143" s="240"/>
      <c r="AJ143" s="240"/>
      <c r="AK143" s="240"/>
      <c r="AL143" s="247" t="s">
        <v>661</v>
      </c>
      <c r="AM143" s="574" t="s">
        <v>209</v>
      </c>
      <c r="AN143" s="574" t="s">
        <v>209</v>
      </c>
      <c r="AO143" s="574" t="s">
        <v>209</v>
      </c>
      <c r="AP143" s="574" t="s">
        <v>209</v>
      </c>
      <c r="AQ143" s="574" t="s">
        <v>209</v>
      </c>
      <c r="AR143" s="247"/>
      <c r="AS143" s="247"/>
      <c r="AT143" s="247"/>
      <c r="AU143" s="247"/>
      <c r="AV143" s="237"/>
    </row>
    <row r="144" spans="1:48" s="151" customFormat="1" x14ac:dyDescent="0.35">
      <c r="A144" s="162"/>
      <c r="B144" s="422"/>
      <c r="C144" s="423"/>
      <c r="D144" s="434"/>
      <c r="E144" s="588" t="s">
        <v>621</v>
      </c>
      <c r="F144" s="582" t="s">
        <v>209</v>
      </c>
      <c r="G144" s="582" t="s">
        <v>209</v>
      </c>
      <c r="H144" s="582" t="s">
        <v>209</v>
      </c>
      <c r="I144" s="582" t="s">
        <v>209</v>
      </c>
      <c r="J144" s="582" t="s">
        <v>209</v>
      </c>
      <c r="K144" s="245"/>
      <c r="L144" s="245"/>
      <c r="M144" s="245"/>
      <c r="N144" s="245"/>
      <c r="O144" s="245"/>
      <c r="P144" s="243"/>
      <c r="Q144" s="216"/>
      <c r="R144" s="216"/>
      <c r="S144" s="216"/>
      <c r="T144" s="236"/>
      <c r="U144" s="243"/>
      <c r="V144" s="243"/>
      <c r="W144" s="243"/>
      <c r="X144" s="243"/>
      <c r="Y144" s="243"/>
      <c r="Z144" s="243"/>
      <c r="AA144" s="240"/>
      <c r="AB144" s="240"/>
      <c r="AC144" s="240"/>
      <c r="AD144" s="240"/>
      <c r="AE144" s="240"/>
      <c r="AF144" s="240"/>
      <c r="AG144" s="240"/>
      <c r="AH144" s="240"/>
      <c r="AI144" s="240"/>
      <c r="AJ144" s="240"/>
      <c r="AK144" s="240"/>
      <c r="AL144" s="247"/>
      <c r="AM144" s="574"/>
      <c r="AN144" s="574"/>
      <c r="AO144" s="574"/>
      <c r="AP144" s="574"/>
      <c r="AQ144" s="574"/>
      <c r="AR144" s="247"/>
      <c r="AS144" s="247"/>
      <c r="AT144" s="247"/>
      <c r="AU144" s="247"/>
      <c r="AV144" s="237"/>
    </row>
    <row r="145" spans="1:48" s="151" customFormat="1" x14ac:dyDescent="0.35">
      <c r="A145" s="162"/>
      <c r="B145" s="422"/>
      <c r="C145" s="423"/>
      <c r="D145" s="434"/>
      <c r="E145" s="581" t="s">
        <v>624</v>
      </c>
      <c r="F145" s="582" t="s">
        <v>209</v>
      </c>
      <c r="G145" s="582" t="s">
        <v>209</v>
      </c>
      <c r="H145" s="582" t="s">
        <v>209</v>
      </c>
      <c r="I145" s="582" t="s">
        <v>209</v>
      </c>
      <c r="J145" s="582" t="s">
        <v>209</v>
      </c>
      <c r="K145" s="245"/>
      <c r="L145" s="245"/>
      <c r="M145" s="245"/>
      <c r="N145" s="245"/>
      <c r="O145" s="245"/>
      <c r="P145" s="243"/>
      <c r="Q145" s="216"/>
      <c r="R145" s="216"/>
      <c r="S145" s="216"/>
      <c r="T145" s="236"/>
      <c r="U145" s="243"/>
      <c r="V145" s="243"/>
      <c r="W145" s="243"/>
      <c r="X145" s="243"/>
      <c r="Y145" s="243"/>
      <c r="Z145" s="243"/>
      <c r="AA145" s="240"/>
      <c r="AB145" s="240"/>
      <c r="AC145" s="240"/>
      <c r="AD145" s="240"/>
      <c r="AE145" s="240"/>
      <c r="AF145" s="240"/>
      <c r="AG145" s="240"/>
      <c r="AH145" s="240"/>
      <c r="AI145" s="240"/>
      <c r="AJ145" s="240"/>
      <c r="AK145" s="240"/>
      <c r="AL145" s="247"/>
      <c r="AM145" s="247"/>
      <c r="AN145" s="247"/>
      <c r="AO145" s="247"/>
      <c r="AP145" s="247"/>
      <c r="AQ145" s="247"/>
      <c r="AR145" s="247"/>
      <c r="AS145" s="247"/>
      <c r="AT145" s="247"/>
      <c r="AU145" s="247"/>
      <c r="AV145" s="237"/>
    </row>
    <row r="146" spans="1:48" s="151" customFormat="1" x14ac:dyDescent="0.35">
      <c r="A146" s="162">
        <v>46</v>
      </c>
      <c r="B146" s="422" t="s">
        <v>881</v>
      </c>
      <c r="C146" s="427" t="s">
        <v>836</v>
      </c>
      <c r="D146" s="434">
        <v>2</v>
      </c>
      <c r="E146" s="588" t="s">
        <v>614</v>
      </c>
      <c r="F146" s="582" t="s">
        <v>209</v>
      </c>
      <c r="G146" s="582" t="s">
        <v>209</v>
      </c>
      <c r="H146" s="582" t="s">
        <v>209</v>
      </c>
      <c r="I146" s="582" t="s">
        <v>209</v>
      </c>
      <c r="J146" s="582" t="s">
        <v>209</v>
      </c>
      <c r="K146" s="245"/>
      <c r="L146" s="245"/>
      <c r="M146" s="245"/>
      <c r="N146" s="245"/>
      <c r="O146" s="245"/>
      <c r="P146" s="243"/>
      <c r="Q146" s="216"/>
      <c r="R146" s="216"/>
      <c r="S146" s="216"/>
      <c r="T146" s="236"/>
      <c r="U146" s="243"/>
      <c r="V146" s="243"/>
      <c r="W146" s="243"/>
      <c r="X146" s="243"/>
      <c r="Y146" s="243"/>
      <c r="Z146" s="243"/>
      <c r="AA146" s="240"/>
      <c r="AB146" s="240"/>
      <c r="AC146" s="240"/>
      <c r="AD146" s="240"/>
      <c r="AE146" s="240"/>
      <c r="AF146" s="240"/>
      <c r="AG146" s="240"/>
      <c r="AH146" s="240"/>
      <c r="AI146" s="240"/>
      <c r="AJ146" s="240"/>
      <c r="AK146" s="240"/>
      <c r="AL146" s="247" t="s">
        <v>661</v>
      </c>
      <c r="AM146" s="574" t="s">
        <v>209</v>
      </c>
      <c r="AN146" s="574" t="s">
        <v>209</v>
      </c>
      <c r="AO146" s="574" t="s">
        <v>209</v>
      </c>
      <c r="AP146" s="574" t="s">
        <v>209</v>
      </c>
      <c r="AQ146" s="574" t="s">
        <v>209</v>
      </c>
      <c r="AR146" s="247"/>
      <c r="AS146" s="247"/>
      <c r="AT146" s="247"/>
      <c r="AU146" s="247"/>
      <c r="AV146" s="237"/>
    </row>
    <row r="147" spans="1:48" s="151" customFormat="1" x14ac:dyDescent="0.35">
      <c r="A147" s="162"/>
      <c r="B147" s="422"/>
      <c r="C147" s="427"/>
      <c r="D147" s="434"/>
      <c r="E147" s="588" t="s">
        <v>621</v>
      </c>
      <c r="F147" s="582" t="s">
        <v>209</v>
      </c>
      <c r="G147" s="582" t="s">
        <v>209</v>
      </c>
      <c r="H147" s="582" t="s">
        <v>209</v>
      </c>
      <c r="I147" s="582" t="s">
        <v>209</v>
      </c>
      <c r="J147" s="582" t="s">
        <v>209</v>
      </c>
      <c r="K147" s="245"/>
      <c r="L147" s="245"/>
      <c r="M147" s="245"/>
      <c r="N147" s="245"/>
      <c r="O147" s="245"/>
      <c r="P147" s="243"/>
      <c r="Q147" s="216"/>
      <c r="R147" s="216"/>
      <c r="S147" s="216"/>
      <c r="T147" s="236"/>
      <c r="U147" s="243"/>
      <c r="V147" s="243"/>
      <c r="W147" s="243"/>
      <c r="X147" s="243"/>
      <c r="Y147" s="243"/>
      <c r="Z147" s="243"/>
      <c r="AA147" s="240"/>
      <c r="AB147" s="240"/>
      <c r="AC147" s="240"/>
      <c r="AD147" s="240"/>
      <c r="AE147" s="240"/>
      <c r="AF147" s="240"/>
      <c r="AG147" s="240"/>
      <c r="AH147" s="240"/>
      <c r="AI147" s="240"/>
      <c r="AJ147" s="240"/>
      <c r="AK147" s="240"/>
      <c r="AL147" s="247"/>
      <c r="AM147" s="574"/>
      <c r="AN147" s="574"/>
      <c r="AO147" s="574"/>
      <c r="AP147" s="574"/>
      <c r="AQ147" s="574"/>
      <c r="AR147" s="247"/>
      <c r="AS147" s="247"/>
      <c r="AT147" s="247"/>
      <c r="AU147" s="247"/>
      <c r="AV147" s="237"/>
    </row>
    <row r="148" spans="1:48" s="151" customFormat="1" x14ac:dyDescent="0.35">
      <c r="A148" s="162"/>
      <c r="B148" s="422"/>
      <c r="C148" s="427"/>
      <c r="D148" s="434"/>
      <c r="E148" s="581" t="s">
        <v>624</v>
      </c>
      <c r="F148" s="582" t="s">
        <v>209</v>
      </c>
      <c r="G148" s="582" t="s">
        <v>209</v>
      </c>
      <c r="H148" s="582" t="s">
        <v>209</v>
      </c>
      <c r="I148" s="582" t="s">
        <v>209</v>
      </c>
      <c r="J148" s="582" t="s">
        <v>209</v>
      </c>
      <c r="K148" s="245"/>
      <c r="L148" s="245"/>
      <c r="M148" s="245"/>
      <c r="N148" s="245"/>
      <c r="O148" s="245"/>
      <c r="P148" s="243"/>
      <c r="Q148" s="216"/>
      <c r="R148" s="216"/>
      <c r="S148" s="216"/>
      <c r="T148" s="236"/>
      <c r="U148" s="243"/>
      <c r="V148" s="243"/>
      <c r="W148" s="243"/>
      <c r="X148" s="243"/>
      <c r="Y148" s="243"/>
      <c r="Z148" s="243"/>
      <c r="AA148" s="240"/>
      <c r="AB148" s="240"/>
      <c r="AC148" s="240"/>
      <c r="AD148" s="240"/>
      <c r="AE148" s="240"/>
      <c r="AF148" s="240"/>
      <c r="AG148" s="240"/>
      <c r="AH148" s="240"/>
      <c r="AI148" s="240"/>
      <c r="AJ148" s="240"/>
      <c r="AK148" s="240"/>
      <c r="AL148" s="247"/>
      <c r="AM148" s="247"/>
      <c r="AN148" s="247"/>
      <c r="AO148" s="247"/>
      <c r="AP148" s="247"/>
      <c r="AQ148" s="247"/>
      <c r="AR148" s="247"/>
      <c r="AS148" s="247"/>
      <c r="AT148" s="247"/>
      <c r="AU148" s="247"/>
      <c r="AV148" s="237"/>
    </row>
    <row r="149" spans="1:48" s="151" customFormat="1" x14ac:dyDescent="0.35">
      <c r="A149" s="162">
        <v>47</v>
      </c>
      <c r="B149" s="422" t="s">
        <v>882</v>
      </c>
      <c r="C149" s="423" t="s">
        <v>827</v>
      </c>
      <c r="D149" s="434">
        <v>2</v>
      </c>
      <c r="E149" s="588" t="s">
        <v>614</v>
      </c>
      <c r="F149" s="582" t="s">
        <v>209</v>
      </c>
      <c r="G149" s="582" t="s">
        <v>209</v>
      </c>
      <c r="H149" s="582" t="s">
        <v>209</v>
      </c>
      <c r="I149" s="582" t="s">
        <v>209</v>
      </c>
      <c r="J149" s="582" t="s">
        <v>209</v>
      </c>
      <c r="K149" s="245"/>
      <c r="L149" s="245"/>
      <c r="M149" s="245"/>
      <c r="N149" s="245"/>
      <c r="O149" s="245"/>
      <c r="P149" s="243"/>
      <c r="Q149" s="216"/>
      <c r="R149" s="216"/>
      <c r="S149" s="216"/>
      <c r="T149" s="236"/>
      <c r="U149" s="243"/>
      <c r="V149" s="243"/>
      <c r="W149" s="243"/>
      <c r="X149" s="243"/>
      <c r="Y149" s="243"/>
      <c r="Z149" s="243"/>
      <c r="AA149" s="240" t="s">
        <v>651</v>
      </c>
      <c r="AB149" s="573" t="s">
        <v>209</v>
      </c>
      <c r="AC149" s="573" t="s">
        <v>209</v>
      </c>
      <c r="AD149" s="573" t="s">
        <v>209</v>
      </c>
      <c r="AE149" s="573" t="s">
        <v>209</v>
      </c>
      <c r="AF149" s="573" t="s">
        <v>209</v>
      </c>
      <c r="AG149" s="240"/>
      <c r="AH149" s="240"/>
      <c r="AI149" s="240"/>
      <c r="AJ149" s="240"/>
      <c r="AK149" s="240"/>
      <c r="AL149" s="247"/>
      <c r="AM149" s="247"/>
      <c r="AN149" s="247"/>
      <c r="AO149" s="247"/>
      <c r="AP149" s="247"/>
      <c r="AQ149" s="247"/>
      <c r="AR149" s="247"/>
      <c r="AS149" s="247"/>
      <c r="AT149" s="247"/>
      <c r="AU149" s="247"/>
      <c r="AV149" s="237"/>
    </row>
    <row r="150" spans="1:48" s="151" customFormat="1" x14ac:dyDescent="0.35">
      <c r="A150" s="162"/>
      <c r="B150" s="422"/>
      <c r="C150" s="423"/>
      <c r="D150" s="434"/>
      <c r="E150" s="588" t="s">
        <v>621</v>
      </c>
      <c r="F150" s="582" t="s">
        <v>209</v>
      </c>
      <c r="G150" s="582" t="s">
        <v>209</v>
      </c>
      <c r="H150" s="582" t="s">
        <v>209</v>
      </c>
      <c r="I150" s="582" t="s">
        <v>209</v>
      </c>
      <c r="J150" s="582" t="s">
        <v>209</v>
      </c>
      <c r="K150" s="245"/>
      <c r="L150" s="245"/>
      <c r="M150" s="245"/>
      <c r="N150" s="245"/>
      <c r="O150" s="245"/>
      <c r="P150" s="243"/>
      <c r="Q150" s="216"/>
      <c r="R150" s="216"/>
      <c r="S150" s="216"/>
      <c r="T150" s="236"/>
      <c r="U150" s="243"/>
      <c r="V150" s="243"/>
      <c r="W150" s="243"/>
      <c r="X150" s="243"/>
      <c r="Y150" s="243"/>
      <c r="Z150" s="243"/>
      <c r="AA150" s="240"/>
      <c r="AB150" s="573"/>
      <c r="AC150" s="573"/>
      <c r="AD150" s="573"/>
      <c r="AE150" s="573"/>
      <c r="AF150" s="573"/>
      <c r="AG150" s="240"/>
      <c r="AH150" s="240"/>
      <c r="AI150" s="240"/>
      <c r="AJ150" s="240"/>
      <c r="AK150" s="240"/>
      <c r="AL150" s="247"/>
      <c r="AM150" s="247"/>
      <c r="AN150" s="247"/>
      <c r="AO150" s="247"/>
      <c r="AP150" s="247"/>
      <c r="AQ150" s="247"/>
      <c r="AR150" s="247"/>
      <c r="AS150" s="247"/>
      <c r="AT150" s="247"/>
      <c r="AU150" s="247"/>
      <c r="AV150" s="237"/>
    </row>
    <row r="151" spans="1:48" s="151" customFormat="1" x14ac:dyDescent="0.35">
      <c r="A151" s="162"/>
      <c r="B151" s="422"/>
      <c r="C151" s="423"/>
      <c r="D151" s="434"/>
      <c r="E151" s="581" t="s">
        <v>624</v>
      </c>
      <c r="F151" s="582" t="s">
        <v>209</v>
      </c>
      <c r="G151" s="582" t="s">
        <v>209</v>
      </c>
      <c r="H151" s="582" t="s">
        <v>209</v>
      </c>
      <c r="I151" s="582" t="s">
        <v>209</v>
      </c>
      <c r="J151" s="582" t="s">
        <v>209</v>
      </c>
      <c r="K151" s="245"/>
      <c r="L151" s="245"/>
      <c r="M151" s="245"/>
      <c r="N151" s="245"/>
      <c r="O151" s="245"/>
      <c r="P151" s="243"/>
      <c r="Q151" s="216"/>
      <c r="R151" s="216"/>
      <c r="S151" s="216"/>
      <c r="T151" s="236"/>
      <c r="U151" s="243"/>
      <c r="V151" s="243"/>
      <c r="W151" s="243"/>
      <c r="X151" s="243"/>
      <c r="Y151" s="243"/>
      <c r="Z151" s="243"/>
      <c r="AA151" s="240"/>
      <c r="AB151" s="240"/>
      <c r="AC151" s="240"/>
      <c r="AD151" s="240"/>
      <c r="AE151" s="240"/>
      <c r="AF151" s="240"/>
      <c r="AG151" s="240"/>
      <c r="AH151" s="240"/>
      <c r="AI151" s="240"/>
      <c r="AJ151" s="240"/>
      <c r="AK151" s="240"/>
      <c r="AL151" s="247"/>
      <c r="AM151" s="247"/>
      <c r="AN151" s="247"/>
      <c r="AO151" s="247"/>
      <c r="AP151" s="247"/>
      <c r="AQ151" s="247"/>
      <c r="AR151" s="247"/>
      <c r="AS151" s="247"/>
      <c r="AT151" s="247"/>
      <c r="AU151" s="247"/>
      <c r="AV151" s="237"/>
    </row>
    <row r="152" spans="1:48" s="151" customFormat="1" x14ac:dyDescent="0.35">
      <c r="A152" s="162">
        <v>48</v>
      </c>
      <c r="B152" s="422" t="s">
        <v>883</v>
      </c>
      <c r="C152" s="429" t="s">
        <v>834</v>
      </c>
      <c r="D152" s="434">
        <v>2</v>
      </c>
      <c r="E152" s="588" t="s">
        <v>614</v>
      </c>
      <c r="F152" s="582" t="s">
        <v>209</v>
      </c>
      <c r="G152" s="582" t="s">
        <v>209</v>
      </c>
      <c r="H152" s="582" t="s">
        <v>209</v>
      </c>
      <c r="I152" s="582" t="s">
        <v>209</v>
      </c>
      <c r="J152" s="582" t="s">
        <v>209</v>
      </c>
      <c r="K152" s="245"/>
      <c r="L152" s="245"/>
      <c r="M152" s="245"/>
      <c r="N152" s="245"/>
      <c r="O152" s="245"/>
      <c r="P152" s="243"/>
      <c r="Q152" s="216"/>
      <c r="R152" s="216"/>
      <c r="S152" s="216"/>
      <c r="T152" s="236"/>
      <c r="U152" s="243"/>
      <c r="V152" s="243"/>
      <c r="W152" s="243"/>
      <c r="X152" s="243"/>
      <c r="Y152" s="243"/>
      <c r="Z152" s="243"/>
      <c r="AA152" s="240"/>
      <c r="AB152" s="240"/>
      <c r="AC152" s="240"/>
      <c r="AD152" s="240"/>
      <c r="AE152" s="240"/>
      <c r="AF152" s="240"/>
      <c r="AG152" s="240"/>
      <c r="AH152" s="240"/>
      <c r="AI152" s="240"/>
      <c r="AJ152" s="240"/>
      <c r="AK152" s="240"/>
      <c r="AL152" s="247" t="s">
        <v>660</v>
      </c>
      <c r="AM152" s="574" t="s">
        <v>209</v>
      </c>
      <c r="AN152" s="574" t="s">
        <v>209</v>
      </c>
      <c r="AO152" s="574" t="s">
        <v>209</v>
      </c>
      <c r="AP152" s="574" t="s">
        <v>209</v>
      </c>
      <c r="AQ152" s="574" t="s">
        <v>209</v>
      </c>
      <c r="AR152" s="247"/>
      <c r="AS152" s="247"/>
      <c r="AT152" s="247"/>
      <c r="AU152" s="247"/>
      <c r="AV152" s="237"/>
    </row>
    <row r="153" spans="1:48" s="151" customFormat="1" x14ac:dyDescent="0.35">
      <c r="A153" s="162"/>
      <c r="B153" s="422"/>
      <c r="C153" s="429"/>
      <c r="D153" s="434"/>
      <c r="E153" s="588" t="s">
        <v>621</v>
      </c>
      <c r="F153" s="582" t="s">
        <v>209</v>
      </c>
      <c r="G153" s="582" t="s">
        <v>209</v>
      </c>
      <c r="H153" s="582" t="s">
        <v>209</v>
      </c>
      <c r="I153" s="582" t="s">
        <v>209</v>
      </c>
      <c r="J153" s="582" t="s">
        <v>209</v>
      </c>
      <c r="K153" s="245"/>
      <c r="L153" s="245"/>
      <c r="M153" s="245"/>
      <c r="N153" s="245"/>
      <c r="O153" s="245"/>
      <c r="P153" s="243"/>
      <c r="Q153" s="216"/>
      <c r="R153" s="216"/>
      <c r="S153" s="216"/>
      <c r="T153" s="236"/>
      <c r="U153" s="243"/>
      <c r="V153" s="243"/>
      <c r="W153" s="243"/>
      <c r="X153" s="243"/>
      <c r="Y153" s="243"/>
      <c r="Z153" s="243"/>
      <c r="AA153" s="240"/>
      <c r="AB153" s="240"/>
      <c r="AC153" s="240"/>
      <c r="AD153" s="240"/>
      <c r="AE153" s="240"/>
      <c r="AF153" s="240"/>
      <c r="AG153" s="240"/>
      <c r="AH153" s="240"/>
      <c r="AI153" s="240"/>
      <c r="AJ153" s="240"/>
      <c r="AK153" s="240"/>
      <c r="AL153" s="247"/>
      <c r="AM153" s="574"/>
      <c r="AN153" s="574"/>
      <c r="AO153" s="574"/>
      <c r="AP153" s="574"/>
      <c r="AQ153" s="574"/>
      <c r="AR153" s="247"/>
      <c r="AS153" s="247"/>
      <c r="AT153" s="247"/>
      <c r="AU153" s="247"/>
      <c r="AV153" s="237"/>
    </row>
    <row r="154" spans="1:48" s="151" customFormat="1" x14ac:dyDescent="0.35">
      <c r="A154" s="162"/>
      <c r="B154" s="422"/>
      <c r="C154" s="429"/>
      <c r="D154" s="434"/>
      <c r="E154" s="581" t="s">
        <v>624</v>
      </c>
      <c r="F154" s="582" t="s">
        <v>209</v>
      </c>
      <c r="G154" s="582" t="s">
        <v>209</v>
      </c>
      <c r="H154" s="582" t="s">
        <v>209</v>
      </c>
      <c r="I154" s="582" t="s">
        <v>209</v>
      </c>
      <c r="J154" s="582" t="s">
        <v>209</v>
      </c>
      <c r="K154" s="245"/>
      <c r="L154" s="245"/>
      <c r="M154" s="245"/>
      <c r="N154" s="245"/>
      <c r="O154" s="245"/>
      <c r="P154" s="243"/>
      <c r="Q154" s="216"/>
      <c r="R154" s="216"/>
      <c r="S154" s="216"/>
      <c r="T154" s="236"/>
      <c r="U154" s="243"/>
      <c r="V154" s="243"/>
      <c r="W154" s="243"/>
      <c r="X154" s="243"/>
      <c r="Y154" s="243"/>
      <c r="Z154" s="243"/>
      <c r="AA154" s="240"/>
      <c r="AB154" s="240"/>
      <c r="AC154" s="240"/>
      <c r="AD154" s="240"/>
      <c r="AE154" s="240"/>
      <c r="AF154" s="240"/>
      <c r="AG154" s="240"/>
      <c r="AH154" s="240"/>
      <c r="AI154" s="240"/>
      <c r="AJ154" s="240"/>
      <c r="AK154" s="240"/>
      <c r="AL154" s="247"/>
      <c r="AM154" s="247"/>
      <c r="AN154" s="247"/>
      <c r="AO154" s="247"/>
      <c r="AP154" s="247"/>
      <c r="AQ154" s="247"/>
      <c r="AR154" s="247"/>
      <c r="AS154" s="247"/>
      <c r="AT154" s="247"/>
      <c r="AU154" s="247"/>
      <c r="AV154" s="237"/>
    </row>
    <row r="155" spans="1:48" s="151" customFormat="1" x14ac:dyDescent="0.35">
      <c r="A155" s="162">
        <v>49</v>
      </c>
      <c r="B155" s="422" t="s">
        <v>884</v>
      </c>
      <c r="C155" s="429" t="s">
        <v>835</v>
      </c>
      <c r="D155" s="434">
        <v>2</v>
      </c>
      <c r="E155" s="588" t="s">
        <v>614</v>
      </c>
      <c r="F155" s="582" t="s">
        <v>209</v>
      </c>
      <c r="G155" s="582" t="s">
        <v>209</v>
      </c>
      <c r="H155" s="582" t="s">
        <v>209</v>
      </c>
      <c r="I155" s="582" t="s">
        <v>209</v>
      </c>
      <c r="J155" s="582" t="s">
        <v>209</v>
      </c>
      <c r="K155" s="245"/>
      <c r="L155" s="245"/>
      <c r="M155" s="245"/>
      <c r="N155" s="245"/>
      <c r="O155" s="245"/>
      <c r="P155" s="243"/>
      <c r="Q155" s="216"/>
      <c r="R155" s="216"/>
      <c r="S155" s="216"/>
      <c r="T155" s="236"/>
      <c r="U155" s="243"/>
      <c r="V155" s="243"/>
      <c r="W155" s="243"/>
      <c r="X155" s="243"/>
      <c r="Y155" s="243"/>
      <c r="Z155" s="243"/>
      <c r="AA155" s="240"/>
      <c r="AB155" s="240"/>
      <c r="AC155" s="240"/>
      <c r="AD155" s="240"/>
      <c r="AE155" s="240"/>
      <c r="AF155" s="240"/>
      <c r="AG155" s="240"/>
      <c r="AH155" s="240"/>
      <c r="AI155" s="240"/>
      <c r="AJ155" s="240"/>
      <c r="AK155" s="240"/>
      <c r="AL155" s="247" t="s">
        <v>660</v>
      </c>
      <c r="AM155" s="574" t="s">
        <v>209</v>
      </c>
      <c r="AN155" s="574" t="s">
        <v>209</v>
      </c>
      <c r="AO155" s="574" t="s">
        <v>209</v>
      </c>
      <c r="AP155" s="574" t="s">
        <v>209</v>
      </c>
      <c r="AQ155" s="574" t="s">
        <v>209</v>
      </c>
      <c r="AR155" s="247"/>
      <c r="AS155" s="247"/>
      <c r="AT155" s="247"/>
      <c r="AU155" s="247"/>
      <c r="AV155" s="237"/>
    </row>
    <row r="156" spans="1:48" s="151" customFormat="1" x14ac:dyDescent="0.35">
      <c r="A156" s="162"/>
      <c r="B156" s="422"/>
      <c r="C156" s="580"/>
      <c r="D156" s="434"/>
      <c r="E156" s="588" t="s">
        <v>621</v>
      </c>
      <c r="F156" s="582" t="s">
        <v>209</v>
      </c>
      <c r="G156" s="582" t="s">
        <v>209</v>
      </c>
      <c r="H156" s="582" t="s">
        <v>209</v>
      </c>
      <c r="I156" s="582" t="s">
        <v>209</v>
      </c>
      <c r="J156" s="582" t="s">
        <v>209</v>
      </c>
      <c r="K156" s="245"/>
      <c r="L156" s="245"/>
      <c r="M156" s="245"/>
      <c r="N156" s="245"/>
      <c r="O156" s="245"/>
      <c r="P156" s="243"/>
      <c r="Q156" s="216"/>
      <c r="R156" s="216"/>
      <c r="S156" s="216"/>
      <c r="T156" s="236"/>
      <c r="U156" s="243"/>
      <c r="V156" s="243"/>
      <c r="W156" s="243"/>
      <c r="X156" s="243"/>
      <c r="Y156" s="243"/>
      <c r="Z156" s="243"/>
      <c r="AA156" s="240"/>
      <c r="AB156" s="240"/>
      <c r="AC156" s="240"/>
      <c r="AD156" s="240"/>
      <c r="AE156" s="240"/>
      <c r="AF156" s="240"/>
      <c r="AG156" s="240"/>
      <c r="AH156" s="240"/>
      <c r="AI156" s="240"/>
      <c r="AJ156" s="240"/>
      <c r="AK156" s="240"/>
      <c r="AL156" s="247"/>
      <c r="AM156" s="574"/>
      <c r="AN156" s="574"/>
      <c r="AO156" s="574"/>
      <c r="AP156" s="574"/>
      <c r="AQ156" s="574"/>
      <c r="AR156" s="247"/>
      <c r="AS156" s="247"/>
      <c r="AT156" s="247"/>
      <c r="AU156" s="247"/>
      <c r="AV156" s="237"/>
    </row>
    <row r="157" spans="1:48" s="151" customFormat="1" x14ac:dyDescent="0.35">
      <c r="A157" s="162"/>
      <c r="B157" s="422"/>
      <c r="C157" s="580"/>
      <c r="D157" s="434"/>
      <c r="E157" s="581" t="s">
        <v>624</v>
      </c>
      <c r="F157" s="582" t="s">
        <v>209</v>
      </c>
      <c r="G157" s="582" t="s">
        <v>209</v>
      </c>
      <c r="H157" s="582" t="s">
        <v>209</v>
      </c>
      <c r="I157" s="582" t="s">
        <v>209</v>
      </c>
      <c r="J157" s="582" t="s">
        <v>209</v>
      </c>
      <c r="K157" s="245"/>
      <c r="L157" s="245"/>
      <c r="M157" s="245"/>
      <c r="N157" s="245"/>
      <c r="O157" s="245"/>
      <c r="P157" s="243"/>
      <c r="Q157" s="216"/>
      <c r="R157" s="216"/>
      <c r="S157" s="216"/>
      <c r="T157" s="236"/>
      <c r="U157" s="243"/>
      <c r="V157" s="243"/>
      <c r="W157" s="243"/>
      <c r="X157" s="243"/>
      <c r="Y157" s="243"/>
      <c r="Z157" s="243"/>
      <c r="AA157" s="240"/>
      <c r="AB157" s="240"/>
      <c r="AC157" s="240"/>
      <c r="AD157" s="240"/>
      <c r="AE157" s="240"/>
      <c r="AF157" s="240"/>
      <c r="AG157" s="240"/>
      <c r="AH157" s="240"/>
      <c r="AI157" s="240"/>
      <c r="AJ157" s="240"/>
      <c r="AK157" s="240"/>
      <c r="AL157" s="247"/>
      <c r="AM157" s="247"/>
      <c r="AN157" s="247"/>
      <c r="AO157" s="247"/>
      <c r="AP157" s="247"/>
      <c r="AQ157" s="247"/>
      <c r="AR157" s="247"/>
      <c r="AS157" s="247"/>
      <c r="AT157" s="247"/>
      <c r="AU157" s="247"/>
      <c r="AV157" s="237"/>
    </row>
    <row r="158" spans="1:48" s="151" customFormat="1" x14ac:dyDescent="0.35">
      <c r="A158" s="162">
        <v>50</v>
      </c>
      <c r="B158" s="422" t="s">
        <v>885</v>
      </c>
      <c r="C158" s="426" t="s">
        <v>824</v>
      </c>
      <c r="D158" s="434">
        <v>2</v>
      </c>
      <c r="E158" s="588" t="s">
        <v>614</v>
      </c>
      <c r="F158" s="582" t="s">
        <v>209</v>
      </c>
      <c r="G158" s="582" t="s">
        <v>209</v>
      </c>
      <c r="H158" s="582" t="s">
        <v>209</v>
      </c>
      <c r="I158" s="582" t="s">
        <v>209</v>
      </c>
      <c r="J158" s="582" t="s">
        <v>209</v>
      </c>
      <c r="K158" s="245"/>
      <c r="L158" s="245"/>
      <c r="M158" s="245"/>
      <c r="N158" s="245"/>
      <c r="O158" s="245"/>
      <c r="P158" s="243" t="s">
        <v>641</v>
      </c>
      <c r="Q158" s="572" t="s">
        <v>209</v>
      </c>
      <c r="R158" s="572" t="s">
        <v>209</v>
      </c>
      <c r="S158" s="572" t="s">
        <v>209</v>
      </c>
      <c r="T158" s="572" t="s">
        <v>209</v>
      </c>
      <c r="U158" s="572" t="s">
        <v>209</v>
      </c>
      <c r="V158" s="243"/>
      <c r="W158" s="243"/>
      <c r="X158" s="243"/>
      <c r="Y158" s="243"/>
      <c r="Z158" s="243"/>
      <c r="AA158" s="240"/>
      <c r="AB158" s="240"/>
      <c r="AC158" s="240"/>
      <c r="AD158" s="240"/>
      <c r="AE158" s="240"/>
      <c r="AF158" s="240"/>
      <c r="AG158" s="240"/>
      <c r="AH158" s="240"/>
      <c r="AI158" s="240"/>
      <c r="AJ158" s="240"/>
      <c r="AK158" s="240"/>
      <c r="AL158" s="247" t="s">
        <v>666</v>
      </c>
      <c r="AM158" s="574" t="s">
        <v>209</v>
      </c>
      <c r="AN158" s="574" t="s">
        <v>209</v>
      </c>
      <c r="AO158" s="574" t="s">
        <v>209</v>
      </c>
      <c r="AP158" s="574" t="s">
        <v>209</v>
      </c>
      <c r="AQ158" s="574" t="s">
        <v>209</v>
      </c>
      <c r="AR158" s="247"/>
      <c r="AS158" s="247"/>
      <c r="AT158" s="247"/>
      <c r="AU158" s="247"/>
      <c r="AV158" s="237"/>
    </row>
    <row r="159" spans="1:48" s="151" customFormat="1" x14ac:dyDescent="0.35">
      <c r="A159" s="162"/>
      <c r="B159" s="422"/>
      <c r="C159" s="426"/>
      <c r="D159" s="434"/>
      <c r="E159" s="588" t="s">
        <v>621</v>
      </c>
      <c r="F159" s="582" t="s">
        <v>209</v>
      </c>
      <c r="G159" s="582" t="s">
        <v>209</v>
      </c>
      <c r="H159" s="582" t="s">
        <v>209</v>
      </c>
      <c r="I159" s="582" t="s">
        <v>209</v>
      </c>
      <c r="J159" s="582" t="s">
        <v>209</v>
      </c>
      <c r="K159" s="245"/>
      <c r="L159" s="245"/>
      <c r="M159" s="245"/>
      <c r="N159" s="245"/>
      <c r="O159" s="245"/>
      <c r="P159" s="243"/>
      <c r="Q159" s="572"/>
      <c r="R159" s="572"/>
      <c r="S159" s="572"/>
      <c r="T159" s="572"/>
      <c r="U159" s="572"/>
      <c r="V159" s="243"/>
      <c r="W159" s="243"/>
      <c r="X159" s="243"/>
      <c r="Y159" s="243"/>
      <c r="Z159" s="243"/>
      <c r="AA159" s="240"/>
      <c r="AB159" s="240"/>
      <c r="AC159" s="240"/>
      <c r="AD159" s="240"/>
      <c r="AE159" s="240"/>
      <c r="AF159" s="240"/>
      <c r="AG159" s="240"/>
      <c r="AH159" s="240"/>
      <c r="AI159" s="240"/>
      <c r="AJ159" s="240"/>
      <c r="AK159" s="240"/>
      <c r="AL159" s="247"/>
      <c r="AM159" s="574"/>
      <c r="AN159" s="574"/>
      <c r="AO159" s="574"/>
      <c r="AP159" s="574"/>
      <c r="AQ159" s="574"/>
      <c r="AR159" s="247"/>
      <c r="AS159" s="247"/>
      <c r="AT159" s="247"/>
      <c r="AU159" s="247"/>
      <c r="AV159" s="237"/>
    </row>
    <row r="160" spans="1:48" s="151" customFormat="1" x14ac:dyDescent="0.35">
      <c r="A160" s="162"/>
      <c r="B160" s="422"/>
      <c r="C160" s="426"/>
      <c r="D160" s="434"/>
      <c r="E160" s="581" t="s">
        <v>624</v>
      </c>
      <c r="F160" s="582" t="s">
        <v>209</v>
      </c>
      <c r="G160" s="582" t="s">
        <v>209</v>
      </c>
      <c r="H160" s="582" t="s">
        <v>209</v>
      </c>
      <c r="I160" s="582" t="s">
        <v>209</v>
      </c>
      <c r="J160" s="582" t="s">
        <v>209</v>
      </c>
      <c r="K160" s="245"/>
      <c r="L160" s="245"/>
      <c r="M160" s="245"/>
      <c r="N160" s="245"/>
      <c r="O160" s="245"/>
      <c r="P160" s="243" t="s">
        <v>642</v>
      </c>
      <c r="Q160" s="572" t="s">
        <v>209</v>
      </c>
      <c r="R160" s="572" t="s">
        <v>209</v>
      </c>
      <c r="S160" s="572" t="s">
        <v>209</v>
      </c>
      <c r="T160" s="572" t="s">
        <v>209</v>
      </c>
      <c r="U160" s="572" t="s">
        <v>209</v>
      </c>
      <c r="V160" s="243"/>
      <c r="W160" s="243"/>
      <c r="X160" s="243"/>
      <c r="Y160" s="243"/>
      <c r="Z160" s="243"/>
      <c r="AA160" s="240"/>
      <c r="AB160" s="240"/>
      <c r="AC160" s="240"/>
      <c r="AD160" s="240"/>
      <c r="AE160" s="240"/>
      <c r="AF160" s="240"/>
      <c r="AG160" s="240"/>
      <c r="AH160" s="240"/>
      <c r="AI160" s="240"/>
      <c r="AJ160" s="240"/>
      <c r="AK160" s="240"/>
      <c r="AL160" s="247"/>
      <c r="AM160" s="247"/>
      <c r="AN160" s="247"/>
      <c r="AO160" s="247"/>
      <c r="AP160" s="247"/>
      <c r="AQ160" s="247"/>
      <c r="AR160" s="247"/>
      <c r="AS160" s="247"/>
      <c r="AT160" s="247"/>
      <c r="AU160" s="247"/>
      <c r="AV160" s="237"/>
    </row>
    <row r="161" spans="1:48" s="151" customFormat="1" x14ac:dyDescent="0.35">
      <c r="A161" s="162">
        <v>51</v>
      </c>
      <c r="B161" s="422" t="s">
        <v>886</v>
      </c>
      <c r="C161" s="427" t="s">
        <v>837</v>
      </c>
      <c r="D161" s="434">
        <v>2</v>
      </c>
      <c r="E161" s="588" t="s">
        <v>614</v>
      </c>
      <c r="F161" s="582" t="s">
        <v>209</v>
      </c>
      <c r="G161" s="582" t="s">
        <v>209</v>
      </c>
      <c r="H161" s="582" t="s">
        <v>209</v>
      </c>
      <c r="I161" s="582" t="s">
        <v>209</v>
      </c>
      <c r="J161" s="582" t="s">
        <v>209</v>
      </c>
      <c r="K161" s="245"/>
      <c r="L161" s="245"/>
      <c r="M161" s="245"/>
      <c r="N161" s="245"/>
      <c r="O161" s="245"/>
      <c r="P161" s="243"/>
      <c r="Q161" s="216"/>
      <c r="R161" s="216"/>
      <c r="S161" s="216"/>
      <c r="T161" s="236"/>
      <c r="U161" s="243"/>
      <c r="V161" s="243"/>
      <c r="W161" s="243"/>
      <c r="X161" s="243"/>
      <c r="Y161" s="243"/>
      <c r="Z161" s="243"/>
      <c r="AA161" s="240"/>
      <c r="AB161" s="240"/>
      <c r="AC161" s="240"/>
      <c r="AD161" s="240"/>
      <c r="AE161" s="240"/>
      <c r="AF161" s="240"/>
      <c r="AG161" s="240"/>
      <c r="AH161" s="240"/>
      <c r="AI161" s="240"/>
      <c r="AJ161" s="240"/>
      <c r="AK161" s="240"/>
      <c r="AL161" s="247" t="s">
        <v>661</v>
      </c>
      <c r="AM161" s="574" t="s">
        <v>209</v>
      </c>
      <c r="AN161" s="574" t="s">
        <v>209</v>
      </c>
      <c r="AO161" s="574" t="s">
        <v>209</v>
      </c>
      <c r="AP161" s="574" t="s">
        <v>209</v>
      </c>
      <c r="AQ161" s="574" t="s">
        <v>209</v>
      </c>
      <c r="AR161" s="247"/>
      <c r="AS161" s="247"/>
      <c r="AT161" s="247"/>
      <c r="AU161" s="247"/>
      <c r="AV161" s="237"/>
    </row>
    <row r="162" spans="1:48" s="151" customFormat="1" x14ac:dyDescent="0.35">
      <c r="A162" s="162"/>
      <c r="B162" s="422"/>
      <c r="C162" s="427"/>
      <c r="D162" s="434"/>
      <c r="E162" s="588" t="s">
        <v>621</v>
      </c>
      <c r="F162" s="582" t="s">
        <v>209</v>
      </c>
      <c r="G162" s="582" t="s">
        <v>209</v>
      </c>
      <c r="H162" s="582" t="s">
        <v>209</v>
      </c>
      <c r="I162" s="582" t="s">
        <v>209</v>
      </c>
      <c r="J162" s="582" t="s">
        <v>209</v>
      </c>
      <c r="K162" s="245"/>
      <c r="L162" s="245"/>
      <c r="M162" s="245"/>
      <c r="N162" s="245"/>
      <c r="O162" s="245"/>
      <c r="P162" s="243"/>
      <c r="Q162" s="216"/>
      <c r="R162" s="216"/>
      <c r="S162" s="216"/>
      <c r="T162" s="236"/>
      <c r="U162" s="243"/>
      <c r="V162" s="243"/>
      <c r="W162" s="243"/>
      <c r="X162" s="243"/>
      <c r="Y162" s="243"/>
      <c r="Z162" s="243"/>
      <c r="AA162" s="240"/>
      <c r="AB162" s="240"/>
      <c r="AC162" s="240"/>
      <c r="AD162" s="240"/>
      <c r="AE162" s="240"/>
      <c r="AF162" s="240"/>
      <c r="AG162" s="240"/>
      <c r="AH162" s="240"/>
      <c r="AI162" s="240"/>
      <c r="AJ162" s="240"/>
      <c r="AK162" s="240"/>
      <c r="AL162" s="247"/>
      <c r="AM162" s="574"/>
      <c r="AN162" s="574"/>
      <c r="AO162" s="574"/>
      <c r="AP162" s="574"/>
      <c r="AQ162" s="574"/>
      <c r="AR162" s="247"/>
      <c r="AS162" s="247"/>
      <c r="AT162" s="247"/>
      <c r="AU162" s="247"/>
      <c r="AV162" s="237"/>
    </row>
    <row r="163" spans="1:48" s="151" customFormat="1" x14ac:dyDescent="0.35">
      <c r="A163" s="162"/>
      <c r="B163" s="422"/>
      <c r="C163" s="427"/>
      <c r="D163" s="434"/>
      <c r="E163" s="581" t="s">
        <v>624</v>
      </c>
      <c r="F163" s="582" t="s">
        <v>209</v>
      </c>
      <c r="G163" s="582" t="s">
        <v>209</v>
      </c>
      <c r="H163" s="582" t="s">
        <v>209</v>
      </c>
      <c r="I163" s="582" t="s">
        <v>209</v>
      </c>
      <c r="J163" s="582" t="s">
        <v>209</v>
      </c>
      <c r="K163" s="245"/>
      <c r="L163" s="245"/>
      <c r="M163" s="245"/>
      <c r="N163" s="245"/>
      <c r="O163" s="245"/>
      <c r="P163" s="243"/>
      <c r="Q163" s="216"/>
      <c r="R163" s="216"/>
      <c r="S163" s="216"/>
      <c r="T163" s="236"/>
      <c r="U163" s="243"/>
      <c r="V163" s="243"/>
      <c r="W163" s="243"/>
      <c r="X163" s="243"/>
      <c r="Y163" s="243"/>
      <c r="Z163" s="243"/>
      <c r="AA163" s="240"/>
      <c r="AB163" s="240"/>
      <c r="AC163" s="240"/>
      <c r="AD163" s="240"/>
      <c r="AE163" s="240"/>
      <c r="AF163" s="240"/>
      <c r="AG163" s="240"/>
      <c r="AH163" s="240"/>
      <c r="AI163" s="240"/>
      <c r="AJ163" s="240"/>
      <c r="AK163" s="240"/>
      <c r="AL163" s="247"/>
      <c r="AM163" s="247"/>
      <c r="AN163" s="247"/>
      <c r="AO163" s="247"/>
      <c r="AP163" s="247"/>
      <c r="AQ163" s="247"/>
      <c r="AR163" s="247"/>
      <c r="AS163" s="247"/>
      <c r="AT163" s="247"/>
      <c r="AU163" s="247"/>
      <c r="AV163" s="237"/>
    </row>
    <row r="164" spans="1:48" s="151" customFormat="1" x14ac:dyDescent="0.35">
      <c r="A164" s="162">
        <v>52</v>
      </c>
      <c r="B164" s="422" t="s">
        <v>887</v>
      </c>
      <c r="C164" s="425" t="s">
        <v>825</v>
      </c>
      <c r="D164" s="434">
        <v>2</v>
      </c>
      <c r="E164" s="588" t="s">
        <v>614</v>
      </c>
      <c r="F164" s="582" t="s">
        <v>209</v>
      </c>
      <c r="G164" s="582" t="s">
        <v>209</v>
      </c>
      <c r="H164" s="582" t="s">
        <v>209</v>
      </c>
      <c r="I164" s="582" t="s">
        <v>209</v>
      </c>
      <c r="J164" s="582" t="s">
        <v>209</v>
      </c>
      <c r="K164" s="245"/>
      <c r="L164" s="245"/>
      <c r="M164" s="245"/>
      <c r="N164" s="245"/>
      <c r="O164" s="245"/>
      <c r="P164" s="243"/>
      <c r="Q164" s="216"/>
      <c r="R164" s="216"/>
      <c r="S164" s="216"/>
      <c r="T164" s="236"/>
      <c r="U164" s="243"/>
      <c r="V164" s="243"/>
      <c r="W164" s="243"/>
      <c r="X164" s="243"/>
      <c r="Y164" s="243"/>
      <c r="Z164" s="243"/>
      <c r="AA164" s="240"/>
      <c r="AB164" s="240"/>
      <c r="AC164" s="240"/>
      <c r="AD164" s="240"/>
      <c r="AE164" s="240"/>
      <c r="AF164" s="240"/>
      <c r="AG164" s="240"/>
      <c r="AH164" s="240"/>
      <c r="AI164" s="240"/>
      <c r="AJ164" s="240"/>
      <c r="AK164" s="240"/>
      <c r="AL164" s="247" t="s">
        <v>661</v>
      </c>
      <c r="AM164" s="574" t="s">
        <v>209</v>
      </c>
      <c r="AN164" s="574" t="s">
        <v>209</v>
      </c>
      <c r="AO164" s="574" t="s">
        <v>209</v>
      </c>
      <c r="AP164" s="574" t="s">
        <v>209</v>
      </c>
      <c r="AQ164" s="574" t="s">
        <v>209</v>
      </c>
      <c r="AR164" s="247"/>
      <c r="AS164" s="247"/>
      <c r="AT164" s="247"/>
      <c r="AU164" s="247"/>
      <c r="AV164" s="237"/>
    </row>
    <row r="165" spans="1:48" s="151" customFormat="1" x14ac:dyDescent="0.35">
      <c r="A165" s="162"/>
      <c r="B165" s="422"/>
      <c r="C165" s="425"/>
      <c r="D165" s="434"/>
      <c r="E165" s="588" t="s">
        <v>621</v>
      </c>
      <c r="F165" s="582" t="s">
        <v>209</v>
      </c>
      <c r="G165" s="582" t="s">
        <v>209</v>
      </c>
      <c r="H165" s="582" t="s">
        <v>209</v>
      </c>
      <c r="I165" s="582" t="s">
        <v>209</v>
      </c>
      <c r="J165" s="582" t="s">
        <v>209</v>
      </c>
      <c r="K165" s="245"/>
      <c r="L165" s="245"/>
      <c r="M165" s="245"/>
      <c r="N165" s="245"/>
      <c r="O165" s="245"/>
      <c r="P165" s="243"/>
      <c r="Q165" s="216"/>
      <c r="R165" s="216"/>
      <c r="S165" s="216"/>
      <c r="T165" s="236"/>
      <c r="U165" s="243"/>
      <c r="V165" s="243"/>
      <c r="W165" s="243"/>
      <c r="X165" s="243"/>
      <c r="Y165" s="243"/>
      <c r="Z165" s="243"/>
      <c r="AA165" s="240"/>
      <c r="AB165" s="240"/>
      <c r="AC165" s="240"/>
      <c r="AD165" s="240"/>
      <c r="AE165" s="240"/>
      <c r="AF165" s="240"/>
      <c r="AG165" s="240"/>
      <c r="AH165" s="240"/>
      <c r="AI165" s="240"/>
      <c r="AJ165" s="240"/>
      <c r="AK165" s="240"/>
      <c r="AL165" s="247"/>
      <c r="AM165" s="574"/>
      <c r="AN165" s="574"/>
      <c r="AO165" s="574"/>
      <c r="AP165" s="574"/>
      <c r="AQ165" s="574"/>
      <c r="AR165" s="247"/>
      <c r="AS165" s="247"/>
      <c r="AT165" s="247"/>
      <c r="AU165" s="247"/>
      <c r="AV165" s="237"/>
    </row>
    <row r="166" spans="1:48" s="151" customFormat="1" x14ac:dyDescent="0.35">
      <c r="A166" s="162"/>
      <c r="B166" s="422"/>
      <c r="C166" s="425"/>
      <c r="D166" s="434"/>
      <c r="E166" s="581" t="s">
        <v>624</v>
      </c>
      <c r="F166" s="582" t="s">
        <v>209</v>
      </c>
      <c r="G166" s="582" t="s">
        <v>209</v>
      </c>
      <c r="H166" s="582" t="s">
        <v>209</v>
      </c>
      <c r="I166" s="582" t="s">
        <v>209</v>
      </c>
      <c r="J166" s="582" t="s">
        <v>209</v>
      </c>
      <c r="K166" s="245"/>
      <c r="L166" s="245"/>
      <c r="M166" s="245"/>
      <c r="N166" s="245"/>
      <c r="O166" s="245"/>
      <c r="P166" s="243"/>
      <c r="Q166" s="216"/>
      <c r="R166" s="216"/>
      <c r="S166" s="216"/>
      <c r="T166" s="236"/>
      <c r="U166" s="243"/>
      <c r="V166" s="243"/>
      <c r="W166" s="243"/>
      <c r="X166" s="243"/>
      <c r="Y166" s="243"/>
      <c r="Z166" s="243"/>
      <c r="AA166" s="240"/>
      <c r="AB166" s="240"/>
      <c r="AC166" s="240"/>
      <c r="AD166" s="240"/>
      <c r="AE166" s="240"/>
      <c r="AF166" s="240"/>
      <c r="AG166" s="240"/>
      <c r="AH166" s="240"/>
      <c r="AI166" s="240"/>
      <c r="AJ166" s="240"/>
      <c r="AK166" s="240"/>
      <c r="AL166" s="247"/>
      <c r="AM166" s="247"/>
      <c r="AN166" s="247"/>
      <c r="AO166" s="247"/>
      <c r="AP166" s="247"/>
      <c r="AQ166" s="247"/>
      <c r="AR166" s="247"/>
      <c r="AS166" s="247"/>
      <c r="AT166" s="247"/>
      <c r="AU166" s="247"/>
      <c r="AV166" s="237"/>
    </row>
    <row r="167" spans="1:48" s="151" customFormat="1" x14ac:dyDescent="0.35">
      <c r="A167" s="162">
        <v>53</v>
      </c>
      <c r="B167" s="422" t="s">
        <v>888</v>
      </c>
      <c r="C167" s="425" t="s">
        <v>826</v>
      </c>
      <c r="D167" s="434">
        <v>2</v>
      </c>
      <c r="E167" s="588" t="s">
        <v>614</v>
      </c>
      <c r="F167" s="582" t="s">
        <v>209</v>
      </c>
      <c r="G167" s="582" t="s">
        <v>209</v>
      </c>
      <c r="H167" s="582" t="s">
        <v>209</v>
      </c>
      <c r="I167" s="582" t="s">
        <v>209</v>
      </c>
      <c r="J167" s="582" t="s">
        <v>209</v>
      </c>
      <c r="K167" s="245"/>
      <c r="L167" s="245"/>
      <c r="M167" s="245"/>
      <c r="N167" s="245"/>
      <c r="O167" s="245"/>
      <c r="P167" s="243"/>
      <c r="Q167" s="216"/>
      <c r="R167" s="216"/>
      <c r="S167" s="216"/>
      <c r="T167" s="236"/>
      <c r="U167" s="243"/>
      <c r="V167" s="243"/>
      <c r="W167" s="243"/>
      <c r="X167" s="243"/>
      <c r="Y167" s="243"/>
      <c r="Z167" s="243"/>
      <c r="AA167" s="240"/>
      <c r="AB167" s="240"/>
      <c r="AC167" s="240"/>
      <c r="AD167" s="240"/>
      <c r="AE167" s="240"/>
      <c r="AF167" s="240"/>
      <c r="AG167" s="240"/>
      <c r="AH167" s="240"/>
      <c r="AI167" s="240"/>
      <c r="AJ167" s="240"/>
      <c r="AK167" s="240"/>
      <c r="AL167" s="247" t="s">
        <v>661</v>
      </c>
      <c r="AM167" s="574" t="s">
        <v>209</v>
      </c>
      <c r="AN167" s="574" t="s">
        <v>209</v>
      </c>
      <c r="AO167" s="574" t="s">
        <v>209</v>
      </c>
      <c r="AP167" s="574" t="s">
        <v>209</v>
      </c>
      <c r="AQ167" s="574" t="s">
        <v>209</v>
      </c>
      <c r="AR167" s="247"/>
      <c r="AS167" s="247"/>
      <c r="AT167" s="247"/>
      <c r="AU167" s="247"/>
      <c r="AV167" s="237"/>
    </row>
    <row r="168" spans="1:48" s="151" customFormat="1" x14ac:dyDescent="0.35">
      <c r="A168" s="162"/>
      <c r="B168" s="422"/>
      <c r="C168" s="425"/>
      <c r="D168" s="434"/>
      <c r="E168" s="588" t="s">
        <v>621</v>
      </c>
      <c r="F168" s="582" t="s">
        <v>209</v>
      </c>
      <c r="G168" s="582" t="s">
        <v>209</v>
      </c>
      <c r="H168" s="582" t="s">
        <v>209</v>
      </c>
      <c r="I168" s="582" t="s">
        <v>209</v>
      </c>
      <c r="J168" s="582" t="s">
        <v>209</v>
      </c>
      <c r="K168" s="245"/>
      <c r="L168" s="245"/>
      <c r="M168" s="245"/>
      <c r="N168" s="245"/>
      <c r="O168" s="245"/>
      <c r="P168" s="243"/>
      <c r="Q168" s="216"/>
      <c r="R168" s="216"/>
      <c r="S168" s="216"/>
      <c r="T168" s="236"/>
      <c r="U168" s="243"/>
      <c r="V168" s="243"/>
      <c r="W168" s="243"/>
      <c r="X168" s="243"/>
      <c r="Y168" s="243"/>
      <c r="Z168" s="243"/>
      <c r="AA168" s="240"/>
      <c r="AB168" s="240"/>
      <c r="AC168" s="240"/>
      <c r="AD168" s="240"/>
      <c r="AE168" s="240"/>
      <c r="AF168" s="240"/>
      <c r="AG168" s="240"/>
      <c r="AH168" s="240"/>
      <c r="AI168" s="240"/>
      <c r="AJ168" s="240"/>
      <c r="AK168" s="240"/>
      <c r="AL168" s="247"/>
      <c r="AM168" s="574"/>
      <c r="AN168" s="574"/>
      <c r="AO168" s="574"/>
      <c r="AP168" s="574"/>
      <c r="AQ168" s="574"/>
      <c r="AR168" s="247"/>
      <c r="AS168" s="247"/>
      <c r="AT168" s="247"/>
      <c r="AU168" s="247"/>
      <c r="AV168" s="237"/>
    </row>
    <row r="169" spans="1:48" s="151" customFormat="1" x14ac:dyDescent="0.35">
      <c r="A169" s="162"/>
      <c r="B169" s="422"/>
      <c r="C169" s="425"/>
      <c r="D169" s="434"/>
      <c r="E169" s="581" t="s">
        <v>624</v>
      </c>
      <c r="F169" s="582" t="s">
        <v>209</v>
      </c>
      <c r="G169" s="582" t="s">
        <v>209</v>
      </c>
      <c r="H169" s="582" t="s">
        <v>209</v>
      </c>
      <c r="I169" s="582" t="s">
        <v>209</v>
      </c>
      <c r="J169" s="582" t="s">
        <v>209</v>
      </c>
      <c r="K169" s="245"/>
      <c r="L169" s="245"/>
      <c r="M169" s="245"/>
      <c r="N169" s="245"/>
      <c r="O169" s="245"/>
      <c r="P169" s="243"/>
      <c r="Q169" s="216"/>
      <c r="R169" s="216"/>
      <c r="S169" s="216"/>
      <c r="T169" s="236"/>
      <c r="U169" s="243"/>
      <c r="V169" s="243"/>
      <c r="W169" s="243"/>
      <c r="X169" s="243"/>
      <c r="Y169" s="243"/>
      <c r="Z169" s="243"/>
      <c r="AA169" s="240"/>
      <c r="AB169" s="240"/>
      <c r="AC169" s="240"/>
      <c r="AD169" s="240"/>
      <c r="AE169" s="240"/>
      <c r="AF169" s="240"/>
      <c r="AG169" s="240"/>
      <c r="AH169" s="240"/>
      <c r="AI169" s="240"/>
      <c r="AJ169" s="240"/>
      <c r="AK169" s="240"/>
      <c r="AL169" s="247"/>
      <c r="AM169" s="247"/>
      <c r="AN169" s="247"/>
      <c r="AO169" s="247"/>
      <c r="AP169" s="247"/>
      <c r="AQ169" s="247"/>
      <c r="AR169" s="247"/>
      <c r="AS169" s="247"/>
      <c r="AT169" s="247"/>
      <c r="AU169" s="247"/>
      <c r="AV169" s="237"/>
    </row>
    <row r="170" spans="1:48" s="151" customFormat="1" x14ac:dyDescent="0.35">
      <c r="A170" s="162">
        <v>54</v>
      </c>
      <c r="B170" s="422" t="s">
        <v>889</v>
      </c>
      <c r="C170" s="429" t="s">
        <v>838</v>
      </c>
      <c r="D170" s="434">
        <v>2</v>
      </c>
      <c r="E170" s="588" t="s">
        <v>614</v>
      </c>
      <c r="F170" s="582" t="s">
        <v>209</v>
      </c>
      <c r="G170" s="582" t="s">
        <v>209</v>
      </c>
      <c r="H170" s="582" t="s">
        <v>209</v>
      </c>
      <c r="I170" s="582" t="s">
        <v>209</v>
      </c>
      <c r="J170" s="582" t="s">
        <v>209</v>
      </c>
      <c r="K170" s="245"/>
      <c r="L170" s="245"/>
      <c r="M170" s="245"/>
      <c r="N170" s="245"/>
      <c r="O170" s="245"/>
      <c r="P170" s="243"/>
      <c r="Q170" s="216"/>
      <c r="R170" s="216"/>
      <c r="S170" s="216"/>
      <c r="T170" s="236"/>
      <c r="U170" s="243"/>
      <c r="V170" s="243"/>
      <c r="W170" s="243"/>
      <c r="X170" s="243"/>
      <c r="Y170" s="243"/>
      <c r="Z170" s="243"/>
      <c r="AA170" s="240"/>
      <c r="AB170" s="240"/>
      <c r="AC170" s="240"/>
      <c r="AD170" s="240"/>
      <c r="AE170" s="240"/>
      <c r="AF170" s="240"/>
      <c r="AG170" s="240"/>
      <c r="AH170" s="240"/>
      <c r="AI170" s="240"/>
      <c r="AJ170" s="240"/>
      <c r="AK170" s="240"/>
      <c r="AL170" s="247" t="s">
        <v>661</v>
      </c>
      <c r="AM170" s="574" t="s">
        <v>209</v>
      </c>
      <c r="AN170" s="574" t="s">
        <v>209</v>
      </c>
      <c r="AO170" s="574" t="s">
        <v>209</v>
      </c>
      <c r="AP170" s="574" t="s">
        <v>209</v>
      </c>
      <c r="AQ170" s="574" t="s">
        <v>209</v>
      </c>
      <c r="AR170" s="247"/>
      <c r="AS170" s="247"/>
      <c r="AT170" s="247"/>
      <c r="AU170" s="247"/>
      <c r="AV170" s="237"/>
    </row>
    <row r="171" spans="1:48" s="151" customFormat="1" x14ac:dyDescent="0.35">
      <c r="A171" s="162"/>
      <c r="B171" s="422"/>
      <c r="C171" s="429"/>
      <c r="D171" s="434"/>
      <c r="E171" s="588" t="s">
        <v>621</v>
      </c>
      <c r="F171" s="582" t="s">
        <v>209</v>
      </c>
      <c r="G171" s="582" t="s">
        <v>209</v>
      </c>
      <c r="H171" s="582" t="s">
        <v>209</v>
      </c>
      <c r="I171" s="582" t="s">
        <v>209</v>
      </c>
      <c r="J171" s="582" t="s">
        <v>209</v>
      </c>
      <c r="K171" s="245"/>
      <c r="L171" s="245"/>
      <c r="M171" s="245"/>
      <c r="N171" s="245"/>
      <c r="O171" s="245"/>
      <c r="P171" s="243"/>
      <c r="Q171" s="216"/>
      <c r="R171" s="216"/>
      <c r="S171" s="216"/>
      <c r="T171" s="236"/>
      <c r="U171" s="243"/>
      <c r="V171" s="243"/>
      <c r="W171" s="243"/>
      <c r="X171" s="243"/>
      <c r="Y171" s="243"/>
      <c r="Z171" s="243"/>
      <c r="AA171" s="240"/>
      <c r="AB171" s="240"/>
      <c r="AC171" s="240"/>
      <c r="AD171" s="240"/>
      <c r="AE171" s="240"/>
      <c r="AF171" s="240"/>
      <c r="AG171" s="240"/>
      <c r="AH171" s="240"/>
      <c r="AI171" s="240"/>
      <c r="AJ171" s="240"/>
      <c r="AK171" s="240"/>
      <c r="AL171" s="247"/>
      <c r="AM171" s="574"/>
      <c r="AN171" s="574"/>
      <c r="AO171" s="574"/>
      <c r="AP171" s="574"/>
      <c r="AQ171" s="574"/>
      <c r="AR171" s="247"/>
      <c r="AS171" s="247"/>
      <c r="AT171" s="247"/>
      <c r="AU171" s="247"/>
      <c r="AV171" s="237"/>
    </row>
    <row r="172" spans="1:48" s="151" customFormat="1" x14ac:dyDescent="0.35">
      <c r="A172" s="162"/>
      <c r="B172" s="422"/>
      <c r="C172" s="429"/>
      <c r="D172" s="434"/>
      <c r="E172" s="581" t="s">
        <v>624</v>
      </c>
      <c r="F172" s="582" t="s">
        <v>209</v>
      </c>
      <c r="G172" s="582" t="s">
        <v>209</v>
      </c>
      <c r="H172" s="582" t="s">
        <v>209</v>
      </c>
      <c r="I172" s="582" t="s">
        <v>209</v>
      </c>
      <c r="J172" s="582" t="s">
        <v>209</v>
      </c>
      <c r="K172" s="245"/>
      <c r="L172" s="245"/>
      <c r="M172" s="245"/>
      <c r="N172" s="245"/>
      <c r="O172" s="245"/>
      <c r="P172" s="243"/>
      <c r="Q172" s="216"/>
      <c r="R172" s="216"/>
      <c r="S172" s="216"/>
      <c r="T172" s="236"/>
      <c r="U172" s="243"/>
      <c r="V172" s="243"/>
      <c r="W172" s="243"/>
      <c r="X172" s="243"/>
      <c r="Y172" s="243"/>
      <c r="Z172" s="243"/>
      <c r="AA172" s="240"/>
      <c r="AB172" s="240"/>
      <c r="AC172" s="240"/>
      <c r="AD172" s="240"/>
      <c r="AE172" s="240"/>
      <c r="AF172" s="240"/>
      <c r="AG172" s="240"/>
      <c r="AH172" s="240"/>
      <c r="AI172" s="240"/>
      <c r="AJ172" s="240"/>
      <c r="AK172" s="240"/>
      <c r="AL172" s="247"/>
      <c r="AM172" s="247"/>
      <c r="AN172" s="247"/>
      <c r="AO172" s="247"/>
      <c r="AP172" s="247"/>
      <c r="AQ172" s="247"/>
      <c r="AR172" s="247"/>
      <c r="AS172" s="247"/>
      <c r="AT172" s="247"/>
      <c r="AU172" s="247"/>
      <c r="AV172" s="237"/>
    </row>
    <row r="173" spans="1:48" s="151" customFormat="1" x14ac:dyDescent="0.35">
      <c r="A173" s="162">
        <v>55</v>
      </c>
      <c r="B173" s="422" t="s">
        <v>890</v>
      </c>
      <c r="C173" s="428" t="s">
        <v>839</v>
      </c>
      <c r="D173" s="434">
        <v>2</v>
      </c>
      <c r="E173" s="588" t="s">
        <v>614</v>
      </c>
      <c r="F173" s="582" t="s">
        <v>209</v>
      </c>
      <c r="G173" s="582" t="s">
        <v>209</v>
      </c>
      <c r="H173" s="582" t="s">
        <v>209</v>
      </c>
      <c r="I173" s="582" t="s">
        <v>209</v>
      </c>
      <c r="J173" s="582" t="s">
        <v>209</v>
      </c>
      <c r="K173" s="245"/>
      <c r="L173" s="245"/>
      <c r="M173" s="245"/>
      <c r="N173" s="245"/>
      <c r="O173" s="245"/>
      <c r="P173" s="243"/>
      <c r="Q173" s="216"/>
      <c r="R173" s="216"/>
      <c r="S173" s="216"/>
      <c r="T173" s="236"/>
      <c r="U173" s="243"/>
      <c r="V173" s="243"/>
      <c r="W173" s="243"/>
      <c r="X173" s="243"/>
      <c r="Y173" s="243"/>
      <c r="Z173" s="243"/>
      <c r="AA173" s="240"/>
      <c r="AB173" s="240"/>
      <c r="AC173" s="240"/>
      <c r="AD173" s="240"/>
      <c r="AE173" s="240"/>
      <c r="AF173" s="240"/>
      <c r="AG173" s="240"/>
      <c r="AH173" s="240"/>
      <c r="AI173" s="240"/>
      <c r="AJ173" s="240"/>
      <c r="AK173" s="240"/>
      <c r="AL173" s="247" t="s">
        <v>661</v>
      </c>
      <c r="AM173" s="574" t="s">
        <v>209</v>
      </c>
      <c r="AN173" s="574" t="s">
        <v>209</v>
      </c>
      <c r="AO173" s="574" t="s">
        <v>209</v>
      </c>
      <c r="AP173" s="574" t="s">
        <v>209</v>
      </c>
      <c r="AQ173" s="574" t="s">
        <v>209</v>
      </c>
      <c r="AR173" s="247"/>
      <c r="AS173" s="247"/>
      <c r="AT173" s="247"/>
      <c r="AU173" s="247"/>
      <c r="AV173" s="237"/>
    </row>
    <row r="174" spans="1:48" s="151" customFormat="1" x14ac:dyDescent="0.35">
      <c r="A174" s="162"/>
      <c r="B174" s="422"/>
      <c r="C174" s="428"/>
      <c r="D174" s="434"/>
      <c r="E174" s="588" t="s">
        <v>621</v>
      </c>
      <c r="F174" s="582" t="s">
        <v>209</v>
      </c>
      <c r="G174" s="582" t="s">
        <v>209</v>
      </c>
      <c r="H174" s="582" t="s">
        <v>209</v>
      </c>
      <c r="I174" s="582" t="s">
        <v>209</v>
      </c>
      <c r="J174" s="582" t="s">
        <v>209</v>
      </c>
      <c r="K174" s="245"/>
      <c r="L174" s="245"/>
      <c r="M174" s="245"/>
      <c r="N174" s="245"/>
      <c r="O174" s="245"/>
      <c r="P174" s="243"/>
      <c r="Q174" s="216"/>
      <c r="R174" s="216"/>
      <c r="S174" s="216"/>
      <c r="T174" s="236"/>
      <c r="U174" s="243"/>
      <c r="V174" s="243"/>
      <c r="W174" s="243"/>
      <c r="X174" s="243"/>
      <c r="Y174" s="243"/>
      <c r="Z174" s="243"/>
      <c r="AA174" s="240"/>
      <c r="AB174" s="240"/>
      <c r="AC174" s="240"/>
      <c r="AD174" s="240"/>
      <c r="AE174" s="240"/>
      <c r="AF174" s="240"/>
      <c r="AG174" s="240"/>
      <c r="AH174" s="240"/>
      <c r="AI174" s="240"/>
      <c r="AJ174" s="240"/>
      <c r="AK174" s="240"/>
      <c r="AL174" s="247"/>
      <c r="AM174" s="574"/>
      <c r="AN174" s="574"/>
      <c r="AO174" s="574"/>
      <c r="AP174" s="574"/>
      <c r="AQ174" s="574"/>
      <c r="AR174" s="247"/>
      <c r="AS174" s="247"/>
      <c r="AT174" s="247"/>
      <c r="AU174" s="247"/>
      <c r="AV174" s="237"/>
    </row>
    <row r="175" spans="1:48" s="151" customFormat="1" x14ac:dyDescent="0.35">
      <c r="A175" s="162"/>
      <c r="B175" s="422"/>
      <c r="C175" s="428"/>
      <c r="D175" s="434"/>
      <c r="E175" s="581" t="s">
        <v>624</v>
      </c>
      <c r="F175" s="582" t="s">
        <v>209</v>
      </c>
      <c r="G175" s="582" t="s">
        <v>209</v>
      </c>
      <c r="H175" s="582" t="s">
        <v>209</v>
      </c>
      <c r="I175" s="582" t="s">
        <v>209</v>
      </c>
      <c r="J175" s="582" t="s">
        <v>209</v>
      </c>
      <c r="K175" s="245"/>
      <c r="L175" s="245"/>
      <c r="M175" s="245"/>
      <c r="N175" s="245"/>
      <c r="O175" s="245"/>
      <c r="P175" s="243"/>
      <c r="Q175" s="216"/>
      <c r="R175" s="216"/>
      <c r="S175" s="216"/>
      <c r="T175" s="236"/>
      <c r="U175" s="243"/>
      <c r="V175" s="243"/>
      <c r="W175" s="243"/>
      <c r="X175" s="243"/>
      <c r="Y175" s="243"/>
      <c r="Z175" s="243"/>
      <c r="AA175" s="240"/>
      <c r="AB175" s="240"/>
      <c r="AC175" s="240"/>
      <c r="AD175" s="240"/>
      <c r="AE175" s="240"/>
      <c r="AF175" s="240"/>
      <c r="AG175" s="240"/>
      <c r="AH175" s="240"/>
      <c r="AI175" s="240"/>
      <c r="AJ175" s="240"/>
      <c r="AK175" s="240"/>
      <c r="AL175" s="247"/>
      <c r="AM175" s="247"/>
      <c r="AN175" s="247"/>
      <c r="AO175" s="247"/>
      <c r="AP175" s="247"/>
      <c r="AQ175" s="247"/>
      <c r="AR175" s="247"/>
      <c r="AS175" s="247"/>
      <c r="AT175" s="247"/>
      <c r="AU175" s="247"/>
      <c r="AV175" s="237"/>
    </row>
    <row r="176" spans="1:48" s="151" customFormat="1" x14ac:dyDescent="0.35">
      <c r="A176" s="162">
        <v>56</v>
      </c>
      <c r="B176" s="422" t="s">
        <v>891</v>
      </c>
      <c r="C176" s="423" t="s">
        <v>828</v>
      </c>
      <c r="D176" s="434">
        <v>2</v>
      </c>
      <c r="E176" s="588" t="s">
        <v>614</v>
      </c>
      <c r="F176" s="582" t="s">
        <v>209</v>
      </c>
      <c r="G176" s="582" t="s">
        <v>209</v>
      </c>
      <c r="H176" s="582" t="s">
        <v>209</v>
      </c>
      <c r="I176" s="582" t="s">
        <v>209</v>
      </c>
      <c r="J176" s="582" t="s">
        <v>209</v>
      </c>
      <c r="K176" s="245"/>
      <c r="L176" s="245"/>
      <c r="M176" s="245"/>
      <c r="N176" s="245"/>
      <c r="O176" s="245"/>
      <c r="P176" s="243" t="s">
        <v>641</v>
      </c>
      <c r="Q176" s="572" t="s">
        <v>209</v>
      </c>
      <c r="R176" s="572" t="s">
        <v>209</v>
      </c>
      <c r="S176" s="572" t="s">
        <v>209</v>
      </c>
      <c r="T176" s="572" t="s">
        <v>209</v>
      </c>
      <c r="U176" s="572" t="s">
        <v>209</v>
      </c>
      <c r="V176" s="243"/>
      <c r="W176" s="243"/>
      <c r="X176" s="243"/>
      <c r="Y176" s="243"/>
      <c r="Z176" s="243"/>
      <c r="AA176" s="240"/>
      <c r="AB176" s="240"/>
      <c r="AC176" s="240"/>
      <c r="AD176" s="240"/>
      <c r="AE176" s="240"/>
      <c r="AF176" s="240"/>
      <c r="AG176" s="240"/>
      <c r="AH176" s="240"/>
      <c r="AI176" s="240"/>
      <c r="AJ176" s="240"/>
      <c r="AK176" s="240"/>
      <c r="AL176" s="247"/>
      <c r="AM176" s="247"/>
      <c r="AN176" s="247"/>
      <c r="AO176" s="247"/>
      <c r="AP176" s="247"/>
      <c r="AQ176" s="247"/>
      <c r="AR176" s="247"/>
      <c r="AS176" s="247"/>
      <c r="AT176" s="247"/>
      <c r="AU176" s="247"/>
      <c r="AV176" s="237"/>
    </row>
    <row r="177" spans="1:48" s="151" customFormat="1" x14ac:dyDescent="0.35">
      <c r="A177" s="162"/>
      <c r="B177" s="422"/>
      <c r="C177" s="423"/>
      <c r="D177" s="434"/>
      <c r="E177" s="588" t="s">
        <v>621</v>
      </c>
      <c r="F177" s="582" t="s">
        <v>209</v>
      </c>
      <c r="G177" s="582" t="s">
        <v>209</v>
      </c>
      <c r="H177" s="582" t="s">
        <v>209</v>
      </c>
      <c r="I177" s="582" t="s">
        <v>209</v>
      </c>
      <c r="J177" s="582" t="s">
        <v>209</v>
      </c>
      <c r="K177" s="245"/>
      <c r="L177" s="245"/>
      <c r="M177" s="245"/>
      <c r="N177" s="245"/>
      <c r="O177" s="245"/>
      <c r="P177" s="243"/>
      <c r="Q177" s="572"/>
      <c r="R177" s="572"/>
      <c r="S177" s="572"/>
      <c r="T177" s="572"/>
      <c r="U177" s="572"/>
      <c r="V177" s="243"/>
      <c r="W177" s="243"/>
      <c r="X177" s="243"/>
      <c r="Y177" s="243"/>
      <c r="Z177" s="243"/>
      <c r="AA177" s="240"/>
      <c r="AB177" s="240"/>
      <c r="AC177" s="240"/>
      <c r="AD177" s="240"/>
      <c r="AE177" s="240"/>
      <c r="AF177" s="240"/>
      <c r="AG177" s="240"/>
      <c r="AH177" s="240"/>
      <c r="AI177" s="240"/>
      <c r="AJ177" s="240"/>
      <c r="AK177" s="240"/>
      <c r="AL177" s="247"/>
      <c r="AM177" s="247"/>
      <c r="AN177" s="247"/>
      <c r="AO177" s="247"/>
      <c r="AP177" s="247"/>
      <c r="AQ177" s="247"/>
      <c r="AR177" s="247"/>
      <c r="AS177" s="247"/>
      <c r="AT177" s="247"/>
      <c r="AU177" s="247"/>
      <c r="AV177" s="237"/>
    </row>
    <row r="178" spans="1:48" s="151" customFormat="1" x14ac:dyDescent="0.35">
      <c r="A178" s="162"/>
      <c r="B178" s="422"/>
      <c r="C178" s="423"/>
      <c r="D178" s="434"/>
      <c r="E178" s="581" t="s">
        <v>624</v>
      </c>
      <c r="F178" s="582" t="s">
        <v>209</v>
      </c>
      <c r="G178" s="582" t="s">
        <v>209</v>
      </c>
      <c r="H178" s="582" t="s">
        <v>209</v>
      </c>
      <c r="I178" s="582" t="s">
        <v>209</v>
      </c>
      <c r="J178" s="582" t="s">
        <v>209</v>
      </c>
      <c r="K178" s="245"/>
      <c r="L178" s="245"/>
      <c r="M178" s="245"/>
      <c r="N178" s="245"/>
      <c r="O178" s="245"/>
      <c r="P178" s="243"/>
      <c r="Q178" s="216"/>
      <c r="R178" s="216"/>
      <c r="S178" s="216"/>
      <c r="T178" s="236"/>
      <c r="U178" s="243"/>
      <c r="V178" s="243"/>
      <c r="W178" s="243"/>
      <c r="X178" s="243"/>
      <c r="Y178" s="243"/>
      <c r="Z178" s="243"/>
      <c r="AA178" s="240"/>
      <c r="AB178" s="240"/>
      <c r="AC178" s="240"/>
      <c r="AD178" s="240"/>
      <c r="AE178" s="240"/>
      <c r="AF178" s="240"/>
      <c r="AG178" s="240"/>
      <c r="AH178" s="240"/>
      <c r="AI178" s="240"/>
      <c r="AJ178" s="240"/>
      <c r="AK178" s="240"/>
      <c r="AL178" s="247"/>
      <c r="AM178" s="247"/>
      <c r="AN178" s="247"/>
      <c r="AO178" s="247"/>
      <c r="AP178" s="247"/>
      <c r="AQ178" s="247"/>
      <c r="AR178" s="247"/>
      <c r="AS178" s="247"/>
      <c r="AT178" s="247"/>
      <c r="AU178" s="247"/>
      <c r="AV178" s="237"/>
    </row>
    <row r="179" spans="1:48" s="151" customFormat="1" x14ac:dyDescent="0.35">
      <c r="A179" s="162">
        <v>57</v>
      </c>
      <c r="B179" s="422" t="s">
        <v>892</v>
      </c>
      <c r="C179" s="423" t="s">
        <v>830</v>
      </c>
      <c r="D179" s="434">
        <v>2</v>
      </c>
      <c r="E179" s="588" t="s">
        <v>614</v>
      </c>
      <c r="F179" s="582" t="s">
        <v>209</v>
      </c>
      <c r="G179" s="582" t="s">
        <v>209</v>
      </c>
      <c r="H179" s="582" t="s">
        <v>209</v>
      </c>
      <c r="I179" s="582" t="s">
        <v>209</v>
      </c>
      <c r="J179" s="582" t="s">
        <v>209</v>
      </c>
      <c r="K179" s="245"/>
      <c r="L179" s="245"/>
      <c r="M179" s="245"/>
      <c r="N179" s="245"/>
      <c r="O179" s="245"/>
      <c r="P179" s="243"/>
      <c r="Q179" s="216"/>
      <c r="R179" s="216"/>
      <c r="S179" s="216"/>
      <c r="T179" s="236"/>
      <c r="U179" s="243"/>
      <c r="V179" s="243"/>
      <c r="W179" s="243"/>
      <c r="X179" s="243"/>
      <c r="Y179" s="243"/>
      <c r="Z179" s="243"/>
      <c r="AA179" s="240"/>
      <c r="AB179" s="240"/>
      <c r="AC179" s="240"/>
      <c r="AD179" s="240"/>
      <c r="AE179" s="240"/>
      <c r="AF179" s="240"/>
      <c r="AG179" s="240"/>
      <c r="AH179" s="240"/>
      <c r="AI179" s="240"/>
      <c r="AJ179" s="240"/>
      <c r="AK179" s="240"/>
      <c r="AL179" s="247" t="s">
        <v>661</v>
      </c>
      <c r="AM179" s="574" t="s">
        <v>209</v>
      </c>
      <c r="AN179" s="574" t="s">
        <v>209</v>
      </c>
      <c r="AO179" s="574" t="s">
        <v>209</v>
      </c>
      <c r="AP179" s="574" t="s">
        <v>209</v>
      </c>
      <c r="AQ179" s="574" t="s">
        <v>209</v>
      </c>
      <c r="AR179" s="247"/>
      <c r="AS179" s="247"/>
      <c r="AT179" s="247"/>
      <c r="AU179" s="247"/>
      <c r="AV179" s="237"/>
    </row>
    <row r="180" spans="1:48" s="151" customFormat="1" x14ac:dyDescent="0.35">
      <c r="A180" s="577"/>
      <c r="B180" s="578"/>
      <c r="C180" s="579"/>
      <c r="D180" s="434"/>
      <c r="E180" s="588" t="s">
        <v>621</v>
      </c>
      <c r="F180" s="582" t="s">
        <v>209</v>
      </c>
      <c r="G180" s="582" t="s">
        <v>209</v>
      </c>
      <c r="H180" s="582" t="s">
        <v>209</v>
      </c>
      <c r="I180" s="582" t="s">
        <v>209</v>
      </c>
      <c r="J180" s="582" t="s">
        <v>209</v>
      </c>
      <c r="K180" s="245"/>
      <c r="L180" s="245"/>
      <c r="M180" s="245"/>
      <c r="N180" s="245"/>
      <c r="O180" s="245"/>
      <c r="P180" s="243"/>
      <c r="Q180" s="216"/>
      <c r="R180" s="216"/>
      <c r="S180" s="216"/>
      <c r="T180" s="236"/>
      <c r="U180" s="243"/>
      <c r="V180" s="243"/>
      <c r="W180" s="243"/>
      <c r="X180" s="243"/>
      <c r="Y180" s="243"/>
      <c r="Z180" s="243"/>
      <c r="AA180" s="240"/>
      <c r="AB180" s="240"/>
      <c r="AC180" s="240"/>
      <c r="AD180" s="240"/>
      <c r="AE180" s="240"/>
      <c r="AF180" s="240"/>
      <c r="AG180" s="240"/>
      <c r="AH180" s="240"/>
      <c r="AI180" s="240"/>
      <c r="AJ180" s="240"/>
      <c r="AK180" s="240"/>
      <c r="AL180" s="247"/>
      <c r="AM180" s="574"/>
      <c r="AN180" s="574"/>
      <c r="AO180" s="574"/>
      <c r="AP180" s="574"/>
      <c r="AQ180" s="574"/>
      <c r="AR180" s="247"/>
      <c r="AS180" s="247"/>
      <c r="AT180" s="247"/>
      <c r="AU180" s="247"/>
      <c r="AV180" s="237"/>
    </row>
    <row r="181" spans="1:48" s="151" customFormat="1" x14ac:dyDescent="0.35">
      <c r="A181" s="577"/>
      <c r="B181" s="578"/>
      <c r="C181" s="579"/>
      <c r="D181" s="434"/>
      <c r="E181" s="581" t="s">
        <v>624</v>
      </c>
      <c r="F181" s="582" t="s">
        <v>209</v>
      </c>
      <c r="G181" s="582" t="s">
        <v>209</v>
      </c>
      <c r="H181" s="582" t="s">
        <v>209</v>
      </c>
      <c r="I181" s="582" t="s">
        <v>209</v>
      </c>
      <c r="J181" s="582" t="s">
        <v>209</v>
      </c>
      <c r="K181" s="245"/>
      <c r="L181" s="245"/>
      <c r="M181" s="245"/>
      <c r="N181" s="245"/>
      <c r="O181" s="245"/>
      <c r="P181" s="243"/>
      <c r="Q181" s="216"/>
      <c r="R181" s="216"/>
      <c r="S181" s="216"/>
      <c r="T181" s="236"/>
      <c r="U181" s="243"/>
      <c r="V181" s="243"/>
      <c r="W181" s="243"/>
      <c r="X181" s="243"/>
      <c r="Y181" s="243"/>
      <c r="Z181" s="243"/>
      <c r="AA181" s="240"/>
      <c r="AB181" s="240"/>
      <c r="AC181" s="240"/>
      <c r="AD181" s="240"/>
      <c r="AE181" s="240"/>
      <c r="AF181" s="240"/>
      <c r="AG181" s="240"/>
      <c r="AH181" s="240"/>
      <c r="AI181" s="240"/>
      <c r="AJ181" s="240"/>
      <c r="AK181" s="240"/>
      <c r="AL181" s="247"/>
      <c r="AM181" s="247"/>
      <c r="AN181" s="247"/>
      <c r="AO181" s="247"/>
      <c r="AP181" s="247"/>
      <c r="AQ181" s="247"/>
      <c r="AR181" s="247"/>
      <c r="AS181" s="247"/>
      <c r="AT181" s="247"/>
      <c r="AU181" s="247"/>
      <c r="AV181" s="237"/>
    </row>
    <row r="182" spans="1:48" s="151" customFormat="1" x14ac:dyDescent="0.35">
      <c r="A182" s="723" t="s">
        <v>507</v>
      </c>
      <c r="B182" s="724"/>
      <c r="C182" s="725"/>
      <c r="D182" s="435">
        <f>SUM(D7:D179)</f>
        <v>166</v>
      </c>
      <c r="E182" s="249"/>
      <c r="F182" s="250"/>
      <c r="G182" s="250"/>
      <c r="H182" s="250"/>
      <c r="I182" s="250"/>
      <c r="J182" s="250"/>
      <c r="K182" s="250"/>
      <c r="L182" s="250"/>
      <c r="M182" s="250"/>
      <c r="N182" s="250"/>
      <c r="O182" s="250"/>
      <c r="P182" s="250"/>
      <c r="Q182" s="250"/>
      <c r="R182" s="250"/>
      <c r="S182" s="250"/>
      <c r="T182" s="250"/>
      <c r="U182" s="250"/>
      <c r="V182" s="250"/>
      <c r="W182" s="250"/>
      <c r="X182" s="250"/>
      <c r="Y182" s="250"/>
      <c r="Z182" s="250"/>
      <c r="AA182" s="250"/>
      <c r="AB182" s="250"/>
      <c r="AC182" s="250"/>
      <c r="AD182" s="250"/>
      <c r="AE182" s="250"/>
      <c r="AF182" s="250"/>
      <c r="AG182" s="250"/>
      <c r="AH182" s="250"/>
      <c r="AI182" s="250"/>
      <c r="AJ182" s="250"/>
      <c r="AK182" s="250"/>
      <c r="AL182" s="250"/>
      <c r="AM182" s="250"/>
      <c r="AN182" s="250"/>
      <c r="AO182" s="250"/>
      <c r="AP182" s="250"/>
      <c r="AQ182" s="250"/>
      <c r="AR182" s="250"/>
      <c r="AS182" s="250"/>
      <c r="AT182" s="250"/>
      <c r="AU182" s="250"/>
      <c r="AV182" s="250"/>
    </row>
    <row r="183" spans="1:48" s="151" customFormat="1" x14ac:dyDescent="0.35">
      <c r="C183" s="163"/>
      <c r="D183" s="241">
        <v>20</v>
      </c>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row>
    <row r="184" spans="1:48" x14ac:dyDescent="0.35">
      <c r="C184" s="81"/>
      <c r="D184" s="155">
        <f>D182-D183</f>
        <v>146</v>
      </c>
    </row>
    <row r="185" spans="1:48" x14ac:dyDescent="0.35">
      <c r="C185" s="81"/>
    </row>
    <row r="186" spans="1:48" x14ac:dyDescent="0.35">
      <c r="C186" s="81"/>
    </row>
    <row r="187" spans="1:48" x14ac:dyDescent="0.35">
      <c r="C187" s="81"/>
    </row>
    <row r="188" spans="1:48" x14ac:dyDescent="0.35">
      <c r="C188" s="81"/>
    </row>
    <row r="189" spans="1:48" x14ac:dyDescent="0.35">
      <c r="C189" s="81"/>
    </row>
    <row r="190" spans="1:48" x14ac:dyDescent="0.35">
      <c r="C190" s="81"/>
    </row>
    <row r="191" spans="1:48" x14ac:dyDescent="0.35">
      <c r="C191" s="81"/>
    </row>
    <row r="192" spans="1:48" x14ac:dyDescent="0.35">
      <c r="C192" s="81"/>
    </row>
    <row r="193" spans="3:3" x14ac:dyDescent="0.35">
      <c r="C193" s="81"/>
    </row>
    <row r="194" spans="3:3" x14ac:dyDescent="0.35">
      <c r="C194" s="81"/>
    </row>
    <row r="195" spans="3:3" x14ac:dyDescent="0.35">
      <c r="C195" s="81"/>
    </row>
    <row r="196" spans="3:3" x14ac:dyDescent="0.35">
      <c r="C196" s="81"/>
    </row>
    <row r="197" spans="3:3" x14ac:dyDescent="0.35">
      <c r="C197" s="81"/>
    </row>
    <row r="198" spans="3:3" x14ac:dyDescent="0.35">
      <c r="C198" s="81"/>
    </row>
    <row r="199" spans="3:3" x14ac:dyDescent="0.35">
      <c r="C199" s="81"/>
    </row>
    <row r="200" spans="3:3" x14ac:dyDescent="0.35">
      <c r="C200" s="81"/>
    </row>
    <row r="201" spans="3:3" x14ac:dyDescent="0.35">
      <c r="C201" s="81"/>
    </row>
    <row r="202" spans="3:3" x14ac:dyDescent="0.35">
      <c r="C202" s="81"/>
    </row>
    <row r="203" spans="3:3" x14ac:dyDescent="0.35">
      <c r="C203" s="81"/>
    </row>
    <row r="204" spans="3:3" x14ac:dyDescent="0.35">
      <c r="C204" s="81"/>
    </row>
    <row r="205" spans="3:3" x14ac:dyDescent="0.35">
      <c r="C205" s="81"/>
    </row>
    <row r="206" spans="3:3" x14ac:dyDescent="0.35">
      <c r="C206" s="81"/>
    </row>
    <row r="207" spans="3:3" x14ac:dyDescent="0.35">
      <c r="C207" s="81"/>
    </row>
    <row r="208" spans="3:3" x14ac:dyDescent="0.35">
      <c r="C208" s="81"/>
    </row>
    <row r="209" spans="3:3" x14ac:dyDescent="0.35">
      <c r="C209" s="81"/>
    </row>
    <row r="210" spans="3:3" x14ac:dyDescent="0.35">
      <c r="C210" s="81"/>
    </row>
    <row r="211" spans="3:3" x14ac:dyDescent="0.35">
      <c r="C211" s="81"/>
    </row>
    <row r="212" spans="3:3" x14ac:dyDescent="0.35">
      <c r="C212" s="81"/>
    </row>
    <row r="213" spans="3:3" x14ac:dyDescent="0.35">
      <c r="C213" s="81"/>
    </row>
    <row r="214" spans="3:3" x14ac:dyDescent="0.35">
      <c r="C214" s="81"/>
    </row>
    <row r="215" spans="3:3" x14ac:dyDescent="0.35">
      <c r="C215" s="81"/>
    </row>
    <row r="216" spans="3:3" x14ac:dyDescent="0.35">
      <c r="C216" s="81"/>
    </row>
    <row r="217" spans="3:3" x14ac:dyDescent="0.35">
      <c r="C217" s="81"/>
    </row>
    <row r="218" spans="3:3" x14ac:dyDescent="0.35">
      <c r="C218" s="81"/>
    </row>
    <row r="219" spans="3:3" x14ac:dyDescent="0.35">
      <c r="C219" s="81"/>
    </row>
    <row r="220" spans="3:3" x14ac:dyDescent="0.35">
      <c r="C220" s="81"/>
    </row>
    <row r="221" spans="3:3" x14ac:dyDescent="0.35">
      <c r="C221" s="81"/>
    </row>
    <row r="222" spans="3:3" x14ac:dyDescent="0.35">
      <c r="C222" s="81"/>
    </row>
    <row r="223" spans="3:3" x14ac:dyDescent="0.35">
      <c r="C223" s="81"/>
    </row>
    <row r="224" spans="3:3" x14ac:dyDescent="0.35">
      <c r="C224" s="81"/>
    </row>
    <row r="225" spans="3:3" x14ac:dyDescent="0.35">
      <c r="C225" s="81"/>
    </row>
    <row r="226" spans="3:3" x14ac:dyDescent="0.35">
      <c r="C226" s="81"/>
    </row>
    <row r="227" spans="3:3" x14ac:dyDescent="0.35">
      <c r="C227" s="81"/>
    </row>
    <row r="228" spans="3:3" x14ac:dyDescent="0.35">
      <c r="C228" s="81"/>
    </row>
    <row r="229" spans="3:3" x14ac:dyDescent="0.35">
      <c r="C229" s="81"/>
    </row>
    <row r="230" spans="3:3" x14ac:dyDescent="0.35">
      <c r="C230" s="81"/>
    </row>
    <row r="231" spans="3:3" x14ac:dyDescent="0.35">
      <c r="C231" s="81"/>
    </row>
    <row r="232" spans="3:3" x14ac:dyDescent="0.35">
      <c r="C232" s="81"/>
    </row>
    <row r="233" spans="3:3" x14ac:dyDescent="0.35">
      <c r="C233" s="81"/>
    </row>
    <row r="234" spans="3:3" x14ac:dyDescent="0.35">
      <c r="C234" s="81"/>
    </row>
    <row r="235" spans="3:3" x14ac:dyDescent="0.35">
      <c r="C235" s="81"/>
    </row>
    <row r="236" spans="3:3" x14ac:dyDescent="0.35">
      <c r="C236" s="81"/>
    </row>
    <row r="237" spans="3:3" x14ac:dyDescent="0.35">
      <c r="C237" s="81"/>
    </row>
    <row r="238" spans="3:3" x14ac:dyDescent="0.35">
      <c r="C238" s="81"/>
    </row>
    <row r="239" spans="3:3" x14ac:dyDescent="0.35">
      <c r="C239" s="81"/>
    </row>
    <row r="240" spans="3:3" x14ac:dyDescent="0.35">
      <c r="C240" s="81"/>
    </row>
  </sheetData>
  <mergeCells count="17">
    <mergeCell ref="A182:C182"/>
    <mergeCell ref="AB5:AK5"/>
    <mergeCell ref="AM5:AV5"/>
    <mergeCell ref="AA4:AV4"/>
    <mergeCell ref="AL5:AL6"/>
    <mergeCell ref="AA5:AA6"/>
    <mergeCell ref="A4:A6"/>
    <mergeCell ref="B4:B6"/>
    <mergeCell ref="C4:C6"/>
    <mergeCell ref="D4:D6"/>
    <mergeCell ref="P4:Z4"/>
    <mergeCell ref="E4:O4"/>
    <mergeCell ref="E5:E6"/>
    <mergeCell ref="P5:P6"/>
    <mergeCell ref="C1:AV1"/>
    <mergeCell ref="C2:AV2"/>
    <mergeCell ref="C3:AV3"/>
  </mergeCells>
  <phoneticPr fontId="48" type="noConversion"/>
  <pageMargins left="0.56423611111111116" right="0.24305555555555555" top="0.74803149606299213" bottom="0.74803149606299213" header="0.31496062992125984" footer="0.31496062992125984"/>
  <pageSetup paperSize="9" scale="75" orientation="landscape" horizontalDpi="300" verticalDpi="300" r:id="rId1"/>
  <headerFoot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G276"/>
  <sheetViews>
    <sheetView zoomScale="85" zoomScaleNormal="85" workbookViewId="0">
      <pane ySplit="5" topLeftCell="A6" activePane="bottomLeft" state="frozen"/>
      <selection pane="bottomLeft" activeCell="D14" sqref="D14"/>
    </sheetView>
  </sheetViews>
  <sheetFormatPr defaultColWidth="8.7265625" defaultRowHeight="14.5" x14ac:dyDescent="0.35"/>
  <cols>
    <col min="1" max="1" width="4" style="70" customWidth="1"/>
    <col min="2" max="2" width="46.7265625" style="342" customWidth="1"/>
    <col min="3" max="3" width="4" style="342" customWidth="1"/>
    <col min="4" max="4" width="27" style="70" customWidth="1"/>
    <col min="5" max="5" width="12.453125" style="70" customWidth="1"/>
    <col min="6" max="7" width="9.1796875"/>
    <col min="8" max="8" width="13.54296875" style="217" customWidth="1"/>
    <col min="9" max="9" width="23.1796875" style="70" customWidth="1"/>
    <col min="10" max="10" width="5" style="217" customWidth="1"/>
    <col min="11" max="16384" width="8.7265625" style="70"/>
  </cols>
  <sheetData>
    <row r="1" spans="1:553" ht="18.5" x14ac:dyDescent="0.35">
      <c r="B1" s="721" t="s">
        <v>583</v>
      </c>
      <c r="C1" s="721"/>
      <c r="D1" s="721"/>
      <c r="E1" s="721"/>
    </row>
    <row r="2" spans="1:553" ht="18.5" x14ac:dyDescent="0.35">
      <c r="B2" s="721" t="str">
        <f>'IDENTITAS PRODI-Forlap Dikti'!A2</f>
        <v>PROGRAM STUDI BAHASA DAN SASTRA ARAB (BSA)</v>
      </c>
      <c r="C2" s="721"/>
      <c r="D2" s="721"/>
      <c r="E2" s="721"/>
    </row>
    <row r="3" spans="1:553" ht="18.5" x14ac:dyDescent="0.35">
      <c r="B3" s="721" t="str">
        <f>'IDENTITAS PRODI-Forlap Dikti'!A3</f>
        <v>FAKULTAS USHULUDDIN, ADAB DAN HUMANIKORA IAIN JEMBER TAHUN 2019</v>
      </c>
      <c r="C3" s="721"/>
      <c r="D3" s="721"/>
      <c r="E3" s="721"/>
    </row>
    <row r="4" spans="1:553" ht="9.65" customHeight="1" x14ac:dyDescent="0.35">
      <c r="A4" s="348"/>
      <c r="B4" s="349"/>
      <c r="C4" s="349"/>
      <c r="D4" s="348"/>
      <c r="E4" s="348"/>
    </row>
    <row r="5" spans="1:553" s="217" customFormat="1" ht="21" customHeight="1" x14ac:dyDescent="0.35">
      <c r="A5" s="335" t="s">
        <v>70</v>
      </c>
      <c r="B5" s="343" t="s">
        <v>580</v>
      </c>
      <c r="C5" s="335" t="s">
        <v>2</v>
      </c>
      <c r="D5" s="335" t="s">
        <v>67</v>
      </c>
      <c r="E5" s="335" t="s">
        <v>156</v>
      </c>
    </row>
    <row r="6" spans="1:553" x14ac:dyDescent="0.35">
      <c r="A6" s="194">
        <v>1</v>
      </c>
      <c r="B6" s="84"/>
      <c r="C6" s="194"/>
      <c r="D6" s="33"/>
      <c r="E6" s="194"/>
      <c r="IL6" s="70">
        <f>'D. Membentuk SKS &amp; MK'!OY4</f>
        <v>0</v>
      </c>
      <c r="IM6" s="70">
        <f>'D. Membentuk SKS &amp; MK'!OZ4</f>
        <v>0</v>
      </c>
      <c r="IN6" s="70">
        <f>'D. Membentuk SKS &amp; MK'!PA4</f>
        <v>0</v>
      </c>
      <c r="IO6" s="70">
        <f>'D. Membentuk SKS &amp; MK'!PB4</f>
        <v>0</v>
      </c>
      <c r="IP6" s="70">
        <f>'D. Membentuk SKS &amp; MK'!PC4</f>
        <v>0</v>
      </c>
      <c r="IQ6" s="70">
        <f>'D. Membentuk SKS &amp; MK'!PD4</f>
        <v>0</v>
      </c>
      <c r="IR6" s="70">
        <f>'D. Membentuk SKS &amp; MK'!PE4</f>
        <v>0</v>
      </c>
      <c r="IS6" s="70">
        <f>'D. Membentuk SKS &amp; MK'!PF4</f>
        <v>0</v>
      </c>
      <c r="IT6" s="70">
        <f>'D. Membentuk SKS &amp; MK'!PG4</f>
        <v>0</v>
      </c>
      <c r="IU6" s="70">
        <f>'D. Membentuk SKS &amp; MK'!PH4</f>
        <v>0</v>
      </c>
      <c r="IV6" s="70">
        <f>'D. Membentuk SKS &amp; MK'!PI4</f>
        <v>0</v>
      </c>
      <c r="IW6" s="70">
        <f>'D. Membentuk SKS &amp; MK'!PJ4</f>
        <v>0</v>
      </c>
      <c r="IX6" s="70">
        <f>'D. Membentuk SKS &amp; MK'!PK4</f>
        <v>0</v>
      </c>
      <c r="IY6" s="70">
        <f>'D. Membentuk SKS &amp; MK'!PL4</f>
        <v>0</v>
      </c>
      <c r="IZ6" s="70">
        <f>'D. Membentuk SKS &amp; MK'!PM4</f>
        <v>0</v>
      </c>
      <c r="JA6" s="70">
        <f>'D. Membentuk SKS &amp; MK'!PN4</f>
        <v>0</v>
      </c>
      <c r="JB6" s="70">
        <f>'D. Membentuk SKS &amp; MK'!PO4</f>
        <v>0</v>
      </c>
      <c r="JC6" s="70">
        <f>'D. Membentuk SKS &amp; MK'!PP4</f>
        <v>0</v>
      </c>
      <c r="JD6" s="70">
        <f>'D. Membentuk SKS &amp; MK'!PQ4</f>
        <v>0</v>
      </c>
      <c r="JE6" s="70">
        <f>'D. Membentuk SKS &amp; MK'!PR4</f>
        <v>0</v>
      </c>
      <c r="JF6" s="70">
        <f>'D. Membentuk SKS &amp; MK'!PS4</f>
        <v>0</v>
      </c>
      <c r="JG6" s="70">
        <f>'D. Membentuk SKS &amp; MK'!PT4</f>
        <v>0</v>
      </c>
      <c r="JH6" s="70">
        <f>'D. Membentuk SKS &amp; MK'!PU4</f>
        <v>0</v>
      </c>
      <c r="JI6" s="70">
        <f>'D. Membentuk SKS &amp; MK'!PV4</f>
        <v>0</v>
      </c>
      <c r="JJ6" s="70">
        <f>'D. Membentuk SKS &amp; MK'!PW4</f>
        <v>0</v>
      </c>
      <c r="JK6" s="70">
        <f>'D. Membentuk SKS &amp; MK'!PX4</f>
        <v>0</v>
      </c>
      <c r="JL6" s="70">
        <f>'D. Membentuk SKS &amp; MK'!PY4</f>
        <v>0</v>
      </c>
      <c r="JM6" s="70">
        <f>'D. Membentuk SKS &amp; MK'!PZ4</f>
        <v>0</v>
      </c>
      <c r="JN6" s="70">
        <f>'D. Membentuk SKS &amp; MK'!QA4</f>
        <v>0</v>
      </c>
      <c r="JO6" s="70">
        <f>'D. Membentuk SKS &amp; MK'!QB4</f>
        <v>0</v>
      </c>
      <c r="JP6" s="70">
        <f>'D. Membentuk SKS &amp; MK'!QC4</f>
        <v>0</v>
      </c>
      <c r="JQ6" s="70">
        <f>'D. Membentuk SKS &amp; MK'!QD4</f>
        <v>0</v>
      </c>
      <c r="JR6" s="70">
        <f>'D. Membentuk SKS &amp; MK'!QE4</f>
        <v>0</v>
      </c>
      <c r="JS6" s="70">
        <f>'D. Membentuk SKS &amp; MK'!QF4</f>
        <v>0</v>
      </c>
      <c r="JT6" s="70">
        <f>'D. Membentuk SKS &amp; MK'!QG4</f>
        <v>0</v>
      </c>
      <c r="JU6" s="70">
        <f>'D. Membentuk SKS &amp; MK'!QH4</f>
        <v>0</v>
      </c>
      <c r="JV6" s="70">
        <f>'D. Membentuk SKS &amp; MK'!QI4</f>
        <v>0</v>
      </c>
      <c r="JW6" s="70">
        <f>'D. Membentuk SKS &amp; MK'!QJ4</f>
        <v>0</v>
      </c>
      <c r="JX6" s="70">
        <f>'D. Membentuk SKS &amp; MK'!QK4</f>
        <v>0</v>
      </c>
      <c r="JY6" s="70">
        <f>'D. Membentuk SKS &amp; MK'!QL4</f>
        <v>0</v>
      </c>
      <c r="JZ6" s="70">
        <f>'D. Membentuk SKS &amp; MK'!QM4</f>
        <v>0</v>
      </c>
      <c r="KA6" s="70">
        <f>'D. Membentuk SKS &amp; MK'!QN4</f>
        <v>0</v>
      </c>
      <c r="KB6" s="70">
        <f>'D. Membentuk SKS &amp; MK'!QO4</f>
        <v>0</v>
      </c>
      <c r="KC6" s="70">
        <f>'D. Membentuk SKS &amp; MK'!QP4</f>
        <v>0</v>
      </c>
      <c r="KD6" s="70">
        <f>'D. Membentuk SKS &amp; MK'!QQ4</f>
        <v>0</v>
      </c>
      <c r="KE6" s="70">
        <f>'D. Membentuk SKS &amp; MK'!QR4</f>
        <v>0</v>
      </c>
      <c r="KF6" s="70">
        <f>'D. Membentuk SKS &amp; MK'!QS4</f>
        <v>0</v>
      </c>
      <c r="KG6" s="70">
        <f>'D. Membentuk SKS &amp; MK'!QT4</f>
        <v>0</v>
      </c>
      <c r="KH6" s="70">
        <f>'D. Membentuk SKS &amp; MK'!QU4</f>
        <v>0</v>
      </c>
      <c r="KI6" s="70">
        <f>'D. Membentuk SKS &amp; MK'!QV4</f>
        <v>0</v>
      </c>
      <c r="KJ6" s="70">
        <f>'D. Membentuk SKS &amp; MK'!QW4</f>
        <v>0</v>
      </c>
      <c r="KK6" s="70">
        <f>'D. Membentuk SKS &amp; MK'!QX4</f>
        <v>0</v>
      </c>
      <c r="KL6" s="70">
        <f>'D. Membentuk SKS &amp; MK'!QY4</f>
        <v>0</v>
      </c>
      <c r="KM6" s="70">
        <f>'D. Membentuk SKS &amp; MK'!QZ4</f>
        <v>0</v>
      </c>
      <c r="KN6" s="70">
        <f>'D. Membentuk SKS &amp; MK'!RA4</f>
        <v>0</v>
      </c>
      <c r="KO6" s="70">
        <f>'D. Membentuk SKS &amp; MK'!RB4</f>
        <v>0</v>
      </c>
      <c r="KP6" s="70">
        <f>'D. Membentuk SKS &amp; MK'!RC4</f>
        <v>0</v>
      </c>
      <c r="KQ6" s="70">
        <f>'D. Membentuk SKS &amp; MK'!RD4</f>
        <v>0</v>
      </c>
      <c r="KR6" s="70">
        <f>'D. Membentuk SKS &amp; MK'!RE4</f>
        <v>0</v>
      </c>
      <c r="KS6" s="70">
        <f>'D. Membentuk SKS &amp; MK'!RF4</f>
        <v>0</v>
      </c>
      <c r="KT6" s="70">
        <f>'D. Membentuk SKS &amp; MK'!RG4</f>
        <v>0</v>
      </c>
      <c r="KU6" s="70">
        <f>'D. Membentuk SKS &amp; MK'!RH4</f>
        <v>0</v>
      </c>
      <c r="KV6" s="70">
        <f>'D. Membentuk SKS &amp; MK'!RI4</f>
        <v>0</v>
      </c>
      <c r="KW6" s="70">
        <f>'D. Membentuk SKS &amp; MK'!RJ4</f>
        <v>0</v>
      </c>
      <c r="KX6" s="70">
        <f>'D. Membentuk SKS &amp; MK'!RK4</f>
        <v>0</v>
      </c>
      <c r="KY6" s="70">
        <f>'D. Membentuk SKS &amp; MK'!RL4</f>
        <v>0</v>
      </c>
      <c r="KZ6" s="70">
        <f>'D. Membentuk SKS &amp; MK'!RM4</f>
        <v>0</v>
      </c>
      <c r="LA6" s="70">
        <f>'D. Membentuk SKS &amp; MK'!RN4</f>
        <v>0</v>
      </c>
      <c r="LB6" s="70">
        <f>'D. Membentuk SKS &amp; MK'!RO4</f>
        <v>0</v>
      </c>
      <c r="LC6" s="70">
        <f>'D. Membentuk SKS &amp; MK'!RP4</f>
        <v>0</v>
      </c>
      <c r="LD6" s="70">
        <f>'D. Membentuk SKS &amp; MK'!RQ4</f>
        <v>0</v>
      </c>
      <c r="LE6" s="70">
        <f>'D. Membentuk SKS &amp; MK'!RR4</f>
        <v>0</v>
      </c>
      <c r="LF6" s="70">
        <f>'D. Membentuk SKS &amp; MK'!RS4</f>
        <v>0</v>
      </c>
      <c r="LG6" s="70">
        <f>'D. Membentuk SKS &amp; MK'!RT4</f>
        <v>0</v>
      </c>
      <c r="LH6" s="70">
        <f>'D. Membentuk SKS &amp; MK'!RU4</f>
        <v>0</v>
      </c>
      <c r="LI6" s="70">
        <f>'D. Membentuk SKS &amp; MK'!RV4</f>
        <v>0</v>
      </c>
      <c r="LJ6" s="70">
        <f>'D. Membentuk SKS &amp; MK'!RW4</f>
        <v>0</v>
      </c>
      <c r="LK6" s="70">
        <f>'D. Membentuk SKS &amp; MK'!RX4</f>
        <v>0</v>
      </c>
      <c r="LL6" s="70">
        <f>'D. Membentuk SKS &amp; MK'!RY4</f>
        <v>0</v>
      </c>
      <c r="LM6" s="70">
        <f>'D. Membentuk SKS &amp; MK'!RZ4</f>
        <v>0</v>
      </c>
      <c r="LN6" s="70">
        <f>'D. Membentuk SKS &amp; MK'!SA4</f>
        <v>0</v>
      </c>
      <c r="LO6" s="70">
        <f>'D. Membentuk SKS &amp; MK'!SB4</f>
        <v>0</v>
      </c>
      <c r="LP6" s="70">
        <f>'D. Membentuk SKS &amp; MK'!SC4</f>
        <v>0</v>
      </c>
      <c r="LQ6" s="70">
        <f>'D. Membentuk SKS &amp; MK'!SD4</f>
        <v>0</v>
      </c>
      <c r="LR6" s="70">
        <f>'D. Membentuk SKS &amp; MK'!SE4</f>
        <v>0</v>
      </c>
      <c r="LS6" s="70">
        <f>'D. Membentuk SKS &amp; MK'!SF4</f>
        <v>0</v>
      </c>
      <c r="LT6" s="70">
        <f>'D. Membentuk SKS &amp; MK'!SG4</f>
        <v>0</v>
      </c>
      <c r="LU6" s="70">
        <f>'D. Membentuk SKS &amp; MK'!SH4</f>
        <v>0</v>
      </c>
      <c r="LV6" s="70">
        <f>'D. Membentuk SKS &amp; MK'!SI4</f>
        <v>0</v>
      </c>
      <c r="LW6" s="70">
        <f>'D. Membentuk SKS &amp; MK'!SJ4</f>
        <v>0</v>
      </c>
      <c r="LX6" s="70">
        <f>'D. Membentuk SKS &amp; MK'!SK4</f>
        <v>0</v>
      </c>
      <c r="LY6" s="70">
        <f>'D. Membentuk SKS &amp; MK'!SL4</f>
        <v>0</v>
      </c>
      <c r="LZ6" s="70">
        <f>'D. Membentuk SKS &amp; MK'!SM4</f>
        <v>0</v>
      </c>
      <c r="MA6" s="70">
        <f>'D. Membentuk SKS &amp; MK'!SN4</f>
        <v>0</v>
      </c>
      <c r="MB6" s="70">
        <f>'D. Membentuk SKS &amp; MK'!SO4</f>
        <v>0</v>
      </c>
      <c r="MC6" s="70">
        <f>'D. Membentuk SKS &amp; MK'!SP4</f>
        <v>0</v>
      </c>
      <c r="MD6" s="70">
        <f>'D. Membentuk SKS &amp; MK'!SQ4</f>
        <v>0</v>
      </c>
      <c r="ME6" s="70">
        <f>'D. Membentuk SKS &amp; MK'!SR4</f>
        <v>0</v>
      </c>
      <c r="MF6" s="70">
        <f>'D. Membentuk SKS &amp; MK'!SS4</f>
        <v>0</v>
      </c>
      <c r="MG6" s="70">
        <f>'D. Membentuk SKS &amp; MK'!ST4</f>
        <v>0</v>
      </c>
      <c r="MH6" s="70">
        <f>'D. Membentuk SKS &amp; MK'!SU4</f>
        <v>0</v>
      </c>
      <c r="MI6" s="70">
        <f>'D. Membentuk SKS &amp; MK'!SV4</f>
        <v>0</v>
      </c>
      <c r="MJ6" s="70">
        <f>'D. Membentuk SKS &amp; MK'!SW4</f>
        <v>0</v>
      </c>
      <c r="MK6" s="70">
        <f>'D. Membentuk SKS &amp; MK'!SX4</f>
        <v>0</v>
      </c>
      <c r="ML6" s="70">
        <f>'D. Membentuk SKS &amp; MK'!SY4</f>
        <v>0</v>
      </c>
      <c r="MM6" s="70">
        <f>'D. Membentuk SKS &amp; MK'!SZ4</f>
        <v>0</v>
      </c>
      <c r="MN6" s="70">
        <f>'D. Membentuk SKS &amp; MK'!TA4</f>
        <v>0</v>
      </c>
      <c r="MO6" s="70">
        <f>'D. Membentuk SKS &amp; MK'!TB4</f>
        <v>0</v>
      </c>
      <c r="MP6" s="70">
        <f>'D. Membentuk SKS &amp; MK'!TC4</f>
        <v>0</v>
      </c>
      <c r="MQ6" s="70">
        <f>'D. Membentuk SKS &amp; MK'!TD4</f>
        <v>0</v>
      </c>
      <c r="MR6" s="70">
        <f>'D. Membentuk SKS &amp; MK'!TE4</f>
        <v>0</v>
      </c>
      <c r="MS6" s="70">
        <f>'D. Membentuk SKS &amp; MK'!TF4</f>
        <v>0</v>
      </c>
      <c r="MT6" s="70">
        <f>'D. Membentuk SKS &amp; MK'!TG4</f>
        <v>0</v>
      </c>
      <c r="MU6" s="70">
        <f>'D. Membentuk SKS &amp; MK'!TH4</f>
        <v>0</v>
      </c>
      <c r="MV6" s="70">
        <f>'D. Membentuk SKS &amp; MK'!TI4</f>
        <v>0</v>
      </c>
      <c r="MW6" s="70">
        <f>'D. Membentuk SKS &amp; MK'!TJ4</f>
        <v>0</v>
      </c>
      <c r="MX6" s="70">
        <f>'D. Membentuk SKS &amp; MK'!TK4</f>
        <v>0</v>
      </c>
      <c r="MY6" s="70">
        <f>'D. Membentuk SKS &amp; MK'!TL4</f>
        <v>0</v>
      </c>
      <c r="MZ6" s="70">
        <f>'D. Membentuk SKS &amp; MK'!TM4</f>
        <v>0</v>
      </c>
      <c r="NA6" s="70">
        <f>'D. Membentuk SKS &amp; MK'!TN4</f>
        <v>0</v>
      </c>
      <c r="NB6" s="70">
        <f>'D. Membentuk SKS &amp; MK'!TO4</f>
        <v>0</v>
      </c>
      <c r="NC6" s="70">
        <f>'D. Membentuk SKS &amp; MK'!TP4</f>
        <v>0</v>
      </c>
      <c r="ND6" s="70">
        <f>'D. Membentuk SKS &amp; MK'!TQ4</f>
        <v>0</v>
      </c>
      <c r="NE6" s="70">
        <f>'D. Membentuk SKS &amp; MK'!TR4</f>
        <v>0</v>
      </c>
      <c r="NF6" s="70">
        <f>'D. Membentuk SKS &amp; MK'!TS4</f>
        <v>0</v>
      </c>
      <c r="NG6" s="70">
        <f>'D. Membentuk SKS &amp; MK'!TT4</f>
        <v>0</v>
      </c>
      <c r="NH6" s="70">
        <f>'D. Membentuk SKS &amp; MK'!TU4</f>
        <v>0</v>
      </c>
      <c r="NI6" s="70">
        <f>'D. Membentuk SKS &amp; MK'!TV4</f>
        <v>0</v>
      </c>
      <c r="NJ6" s="70">
        <f>'D. Membentuk SKS &amp; MK'!TW4</f>
        <v>0</v>
      </c>
      <c r="NK6" s="70">
        <f>'D. Membentuk SKS &amp; MK'!TX4</f>
        <v>0</v>
      </c>
      <c r="NL6" s="70">
        <f>'D. Membentuk SKS &amp; MK'!TY4</f>
        <v>0</v>
      </c>
      <c r="NM6" s="70">
        <f>'D. Membentuk SKS &amp; MK'!TZ4</f>
        <v>0</v>
      </c>
      <c r="NN6" s="70">
        <f>'D. Membentuk SKS &amp; MK'!UA4</f>
        <v>0</v>
      </c>
      <c r="NO6" s="70">
        <f>'D. Membentuk SKS &amp; MK'!UB4</f>
        <v>0</v>
      </c>
      <c r="NP6" s="70">
        <f>'D. Membentuk SKS &amp; MK'!UC4</f>
        <v>0</v>
      </c>
      <c r="NQ6" s="70">
        <f>'D. Membentuk SKS &amp; MK'!UD4</f>
        <v>0</v>
      </c>
      <c r="NR6" s="70">
        <f>'D. Membentuk SKS &amp; MK'!UE4</f>
        <v>0</v>
      </c>
      <c r="NS6" s="70">
        <f>'D. Membentuk SKS &amp; MK'!UF4</f>
        <v>0</v>
      </c>
      <c r="NT6" s="70">
        <f>'D. Membentuk SKS &amp; MK'!UG4</f>
        <v>0</v>
      </c>
      <c r="NU6" s="70">
        <f>'D. Membentuk SKS &amp; MK'!UH4</f>
        <v>0</v>
      </c>
      <c r="NV6" s="70">
        <f>'D. Membentuk SKS &amp; MK'!UI4</f>
        <v>0</v>
      </c>
      <c r="NW6" s="70">
        <f>'D. Membentuk SKS &amp; MK'!UJ4</f>
        <v>0</v>
      </c>
      <c r="NX6" s="70">
        <f>'D. Membentuk SKS &amp; MK'!UK4</f>
        <v>0</v>
      </c>
      <c r="NY6" s="70">
        <f>'D. Membentuk SKS &amp; MK'!UL4</f>
        <v>0</v>
      </c>
      <c r="NZ6" s="70">
        <f>'D. Membentuk SKS &amp; MK'!UM4</f>
        <v>0</v>
      </c>
      <c r="OA6" s="70">
        <f>'D. Membentuk SKS &amp; MK'!UN4</f>
        <v>0</v>
      </c>
      <c r="OB6" s="70">
        <f>'D. Membentuk SKS &amp; MK'!UO4</f>
        <v>0</v>
      </c>
      <c r="OC6" s="70">
        <f>'D. Membentuk SKS &amp; MK'!UP4</f>
        <v>0</v>
      </c>
      <c r="OD6" s="70">
        <f>'D. Membentuk SKS &amp; MK'!UQ4</f>
        <v>0</v>
      </c>
      <c r="OE6" s="70">
        <f>'D. Membentuk SKS &amp; MK'!UR4</f>
        <v>0</v>
      </c>
      <c r="OF6" s="70">
        <f>'D. Membentuk SKS &amp; MK'!US4</f>
        <v>0</v>
      </c>
      <c r="OG6" s="70">
        <f>'D. Membentuk SKS &amp; MK'!UT4</f>
        <v>0</v>
      </c>
      <c r="OH6" s="70">
        <f>'D. Membentuk SKS &amp; MK'!UU4</f>
        <v>0</v>
      </c>
      <c r="OI6" s="70">
        <f>'D. Membentuk SKS &amp; MK'!UV4</f>
        <v>0</v>
      </c>
      <c r="OJ6" s="70">
        <f>'D. Membentuk SKS &amp; MK'!UW4</f>
        <v>0</v>
      </c>
      <c r="OK6" s="70">
        <f>'D. Membentuk SKS &amp; MK'!UX4</f>
        <v>0</v>
      </c>
      <c r="OL6" s="70">
        <f>'D. Membentuk SKS &amp; MK'!UY4</f>
        <v>0</v>
      </c>
      <c r="OM6" s="70">
        <f>'D. Membentuk SKS &amp; MK'!UZ4</f>
        <v>0</v>
      </c>
      <c r="ON6" s="70">
        <f>'D. Membentuk SKS &amp; MK'!VA4</f>
        <v>0</v>
      </c>
      <c r="OO6" s="70">
        <f>'D. Membentuk SKS &amp; MK'!VB4</f>
        <v>0</v>
      </c>
      <c r="OP6" s="70">
        <f>'D. Membentuk SKS &amp; MK'!VC4</f>
        <v>0</v>
      </c>
      <c r="OQ6" s="70">
        <f>'D. Membentuk SKS &amp; MK'!VD4</f>
        <v>0</v>
      </c>
      <c r="OR6" s="70">
        <f>'D. Membentuk SKS &amp; MK'!VE4</f>
        <v>0</v>
      </c>
      <c r="OS6" s="70">
        <f>'D. Membentuk SKS &amp; MK'!VF4</f>
        <v>0</v>
      </c>
      <c r="OT6" s="70">
        <f>'D. Membentuk SKS &amp; MK'!VG4</f>
        <v>0</v>
      </c>
      <c r="OU6" s="70">
        <f>'D. Membentuk SKS &amp; MK'!VH4</f>
        <v>0</v>
      </c>
      <c r="OV6" s="70">
        <f>'D. Membentuk SKS &amp; MK'!VI4</f>
        <v>0</v>
      </c>
      <c r="OW6" s="70">
        <f>'D. Membentuk SKS &amp; MK'!VJ4</f>
        <v>0</v>
      </c>
      <c r="OX6" s="70">
        <f>'D. Membentuk SKS &amp; MK'!VK4</f>
        <v>0</v>
      </c>
      <c r="OY6" s="70">
        <f>'D. Membentuk SKS &amp; MK'!VL4</f>
        <v>0</v>
      </c>
      <c r="OZ6" s="70">
        <f>'D. Membentuk SKS &amp; MK'!VM4</f>
        <v>0</v>
      </c>
      <c r="PA6" s="70">
        <f>'D. Membentuk SKS &amp; MK'!VN4</f>
        <v>0</v>
      </c>
      <c r="PB6" s="70">
        <f>'D. Membentuk SKS &amp; MK'!VO4</f>
        <v>0</v>
      </c>
      <c r="PC6" s="70">
        <f>'D. Membentuk SKS &amp; MK'!VP4</f>
        <v>0</v>
      </c>
      <c r="PD6" s="70">
        <f>'D. Membentuk SKS &amp; MK'!VQ4</f>
        <v>0</v>
      </c>
      <c r="PE6" s="70">
        <f>'D. Membentuk SKS &amp; MK'!VR4</f>
        <v>0</v>
      </c>
      <c r="PF6" s="70">
        <f>'D. Membentuk SKS &amp; MK'!VS4</f>
        <v>0</v>
      </c>
      <c r="PG6" s="70">
        <f>'D. Membentuk SKS &amp; MK'!VT4</f>
        <v>0</v>
      </c>
      <c r="PH6" s="70">
        <f>'D. Membentuk SKS &amp; MK'!VU4</f>
        <v>0</v>
      </c>
      <c r="PI6" s="70">
        <f>'D. Membentuk SKS &amp; MK'!VV4</f>
        <v>0</v>
      </c>
      <c r="PJ6" s="70">
        <f>'D. Membentuk SKS &amp; MK'!VW4</f>
        <v>0</v>
      </c>
      <c r="PK6" s="70">
        <f>'D. Membentuk SKS &amp; MK'!VX4</f>
        <v>0</v>
      </c>
      <c r="PL6" s="70">
        <f>'D. Membentuk SKS &amp; MK'!VY4</f>
        <v>0</v>
      </c>
      <c r="PM6" s="70">
        <f>'D. Membentuk SKS &amp; MK'!VZ4</f>
        <v>0</v>
      </c>
      <c r="PN6" s="70">
        <f>'D. Membentuk SKS &amp; MK'!WA4</f>
        <v>0</v>
      </c>
      <c r="PO6" s="70">
        <f>'D. Membentuk SKS &amp; MK'!WB4</f>
        <v>0</v>
      </c>
      <c r="PP6" s="70">
        <f>'D. Membentuk SKS &amp; MK'!WC4</f>
        <v>0</v>
      </c>
      <c r="PQ6" s="70">
        <f>'D. Membentuk SKS &amp; MK'!WD4</f>
        <v>0</v>
      </c>
      <c r="PR6" s="70">
        <f>'D. Membentuk SKS &amp; MK'!WE4</f>
        <v>0</v>
      </c>
      <c r="PS6" s="70">
        <f>'D. Membentuk SKS &amp; MK'!WF4</f>
        <v>0</v>
      </c>
      <c r="PT6" s="70">
        <f>'D. Membentuk SKS &amp; MK'!WG4</f>
        <v>0</v>
      </c>
      <c r="PU6" s="70">
        <f>'D. Membentuk SKS &amp; MK'!WH4</f>
        <v>0</v>
      </c>
      <c r="PV6" s="70">
        <f>'D. Membentuk SKS &amp; MK'!WI4</f>
        <v>0</v>
      </c>
      <c r="PW6" s="70">
        <f>'D. Membentuk SKS &amp; MK'!WJ4</f>
        <v>0</v>
      </c>
      <c r="PX6" s="70">
        <f>'D. Membentuk SKS &amp; MK'!WK4</f>
        <v>0</v>
      </c>
      <c r="PY6" s="70">
        <f>'D. Membentuk SKS &amp; MK'!WL4</f>
        <v>0</v>
      </c>
      <c r="PZ6" s="70">
        <f>'D. Membentuk SKS &amp; MK'!WM4</f>
        <v>0</v>
      </c>
      <c r="QA6" s="70">
        <f>'D. Membentuk SKS &amp; MK'!WN4</f>
        <v>0</v>
      </c>
      <c r="QB6" s="70">
        <f>'D. Membentuk SKS &amp; MK'!WO4</f>
        <v>0</v>
      </c>
      <c r="QC6" s="70">
        <f>'D. Membentuk SKS &amp; MK'!WP4</f>
        <v>0</v>
      </c>
      <c r="QD6" s="70">
        <f>'D. Membentuk SKS &amp; MK'!WQ4</f>
        <v>0</v>
      </c>
      <c r="QE6" s="70">
        <f>'D. Membentuk SKS &amp; MK'!WR4</f>
        <v>0</v>
      </c>
      <c r="QF6" s="70">
        <f>'D. Membentuk SKS &amp; MK'!WS4</f>
        <v>0</v>
      </c>
      <c r="QG6" s="70">
        <f>'D. Membentuk SKS &amp; MK'!WT4</f>
        <v>0</v>
      </c>
      <c r="QH6" s="70">
        <f>'D. Membentuk SKS &amp; MK'!WU4</f>
        <v>0</v>
      </c>
      <c r="QI6" s="70">
        <f>'D. Membentuk SKS &amp; MK'!WV4</f>
        <v>0</v>
      </c>
      <c r="QJ6" s="70">
        <f>'D. Membentuk SKS &amp; MK'!WW4</f>
        <v>0</v>
      </c>
      <c r="QK6" s="70">
        <f>'D. Membentuk SKS &amp; MK'!WX4</f>
        <v>0</v>
      </c>
      <c r="QL6" s="70">
        <f>'D. Membentuk SKS &amp; MK'!WY4</f>
        <v>0</v>
      </c>
      <c r="QM6" s="70">
        <f>'D. Membentuk SKS &amp; MK'!WZ4</f>
        <v>0</v>
      </c>
      <c r="QN6" s="70">
        <f>'D. Membentuk SKS &amp; MK'!XA4</f>
        <v>0</v>
      </c>
      <c r="QO6" s="70">
        <f>'D. Membentuk SKS &amp; MK'!XB4</f>
        <v>0</v>
      </c>
      <c r="QP6" s="70">
        <f>'D. Membentuk SKS &amp; MK'!XC4</f>
        <v>0</v>
      </c>
      <c r="QQ6" s="70">
        <f>'D. Membentuk SKS &amp; MK'!XD4</f>
        <v>0</v>
      </c>
      <c r="QR6" s="70">
        <f>'D. Membentuk SKS &amp; MK'!XE4</f>
        <v>0</v>
      </c>
      <c r="QS6" s="70">
        <f>'D. Membentuk SKS &amp; MK'!XF4</f>
        <v>0</v>
      </c>
      <c r="QT6" s="70">
        <f>'D. Membentuk SKS &amp; MK'!XG4</f>
        <v>0</v>
      </c>
      <c r="QU6" s="70">
        <f>'D. Membentuk SKS &amp; MK'!XH4</f>
        <v>0</v>
      </c>
      <c r="QV6" s="70">
        <f>'D. Membentuk SKS &amp; MK'!XI4</f>
        <v>0</v>
      </c>
      <c r="QW6" s="70">
        <f>'D. Membentuk SKS &amp; MK'!XJ4</f>
        <v>0</v>
      </c>
      <c r="QX6" s="70">
        <f>'D. Membentuk SKS &amp; MK'!XK4</f>
        <v>0</v>
      </c>
      <c r="QY6" s="70">
        <f>'D. Membentuk SKS &amp; MK'!XL4</f>
        <v>0</v>
      </c>
      <c r="QZ6" s="70">
        <f>'D. Membentuk SKS &amp; MK'!XM4</f>
        <v>0</v>
      </c>
      <c r="RA6" s="70">
        <f>'D. Membentuk SKS &amp; MK'!XN4</f>
        <v>0</v>
      </c>
      <c r="RB6" s="70">
        <f>'D. Membentuk SKS &amp; MK'!XO4</f>
        <v>0</v>
      </c>
      <c r="RC6" s="70">
        <f>'D. Membentuk SKS &amp; MK'!XP4</f>
        <v>0</v>
      </c>
      <c r="RD6" s="70">
        <f>'D. Membentuk SKS &amp; MK'!XQ4</f>
        <v>0</v>
      </c>
      <c r="RE6" s="70">
        <f>'D. Membentuk SKS &amp; MK'!XR4</f>
        <v>0</v>
      </c>
      <c r="RF6" s="70">
        <f>'D. Membentuk SKS &amp; MK'!XS4</f>
        <v>0</v>
      </c>
      <c r="RG6" s="70">
        <f>'D. Membentuk SKS &amp; MK'!XT4</f>
        <v>0</v>
      </c>
      <c r="RH6" s="70">
        <f>'D. Membentuk SKS &amp; MK'!XU4</f>
        <v>0</v>
      </c>
      <c r="RI6" s="70">
        <f>'D. Membentuk SKS &amp; MK'!XV4</f>
        <v>0</v>
      </c>
      <c r="RJ6" s="70">
        <f>'D. Membentuk SKS &amp; MK'!XW4</f>
        <v>0</v>
      </c>
      <c r="RK6" s="70">
        <f>'D. Membentuk SKS &amp; MK'!XX4</f>
        <v>0</v>
      </c>
      <c r="RL6" s="70">
        <f>'D. Membentuk SKS &amp; MK'!XY4</f>
        <v>0</v>
      </c>
      <c r="RM6" s="70">
        <f>'D. Membentuk SKS &amp; MK'!XZ4</f>
        <v>0</v>
      </c>
      <c r="RN6" s="70">
        <f>'D. Membentuk SKS &amp; MK'!YA4</f>
        <v>0</v>
      </c>
      <c r="RO6" s="70">
        <f>'D. Membentuk SKS &amp; MK'!YB4</f>
        <v>0</v>
      </c>
      <c r="RP6" s="70">
        <f>'D. Membentuk SKS &amp; MK'!YC4</f>
        <v>0</v>
      </c>
      <c r="RQ6" s="70">
        <f>'D. Membentuk SKS &amp; MK'!YD4</f>
        <v>0</v>
      </c>
      <c r="RR6" s="70">
        <f>'D. Membentuk SKS &amp; MK'!YE4</f>
        <v>0</v>
      </c>
      <c r="RS6" s="70">
        <f>'D. Membentuk SKS &amp; MK'!YF4</f>
        <v>0</v>
      </c>
      <c r="RT6" s="70">
        <f>'D. Membentuk SKS &amp; MK'!YG4</f>
        <v>0</v>
      </c>
      <c r="RU6" s="70">
        <f>'D. Membentuk SKS &amp; MK'!YH4</f>
        <v>0</v>
      </c>
      <c r="RV6" s="70">
        <f>'D. Membentuk SKS &amp; MK'!YI4</f>
        <v>0</v>
      </c>
      <c r="RW6" s="70">
        <f>'D. Membentuk SKS &amp; MK'!YJ4</f>
        <v>0</v>
      </c>
      <c r="RX6" s="70">
        <f>'D. Membentuk SKS &amp; MK'!YK4</f>
        <v>0</v>
      </c>
      <c r="RY6" s="70">
        <f>'D. Membentuk SKS &amp; MK'!YL4</f>
        <v>0</v>
      </c>
      <c r="RZ6" s="70">
        <f>'D. Membentuk SKS &amp; MK'!YM4</f>
        <v>0</v>
      </c>
      <c r="SA6" s="70">
        <f>'D. Membentuk SKS &amp; MK'!YN4</f>
        <v>0</v>
      </c>
      <c r="SB6" s="70">
        <f>'D. Membentuk SKS &amp; MK'!YO4</f>
        <v>0</v>
      </c>
      <c r="SC6" s="70">
        <f>'D. Membentuk SKS &amp; MK'!YP4</f>
        <v>0</v>
      </c>
      <c r="SD6" s="70">
        <f>'D. Membentuk SKS &amp; MK'!YQ4</f>
        <v>0</v>
      </c>
      <c r="SE6" s="70">
        <f>'D. Membentuk SKS &amp; MK'!YR4</f>
        <v>0</v>
      </c>
      <c r="SF6" s="70">
        <f>'D. Membentuk SKS &amp; MK'!YS4</f>
        <v>0</v>
      </c>
      <c r="SG6" s="70">
        <f>'D. Membentuk SKS &amp; MK'!YT4</f>
        <v>0</v>
      </c>
      <c r="SH6" s="70">
        <f>'D. Membentuk SKS &amp; MK'!YU4</f>
        <v>0</v>
      </c>
      <c r="SI6" s="70">
        <f>'D. Membentuk SKS &amp; MK'!YV4</f>
        <v>0</v>
      </c>
      <c r="SJ6" s="70">
        <f>'D. Membentuk SKS &amp; MK'!YW4</f>
        <v>0</v>
      </c>
      <c r="SK6" s="70">
        <f>'D. Membentuk SKS &amp; MK'!YX4</f>
        <v>0</v>
      </c>
      <c r="SL6" s="70">
        <f>'D. Membentuk SKS &amp; MK'!YY4</f>
        <v>0</v>
      </c>
      <c r="SM6" s="70">
        <f>'D. Membentuk SKS &amp; MK'!YZ4</f>
        <v>0</v>
      </c>
      <c r="SN6" s="70">
        <f>'D. Membentuk SKS &amp; MK'!ZA4</f>
        <v>0</v>
      </c>
      <c r="SO6" s="70">
        <f>'D. Membentuk SKS &amp; MK'!ZB4</f>
        <v>0</v>
      </c>
      <c r="SP6" s="70">
        <f>'D. Membentuk SKS &amp; MK'!ZC4</f>
        <v>0</v>
      </c>
      <c r="SQ6" s="70">
        <f>'D. Membentuk SKS &amp; MK'!ZD4</f>
        <v>0</v>
      </c>
      <c r="SR6" s="70">
        <f>'D. Membentuk SKS &amp; MK'!ZE4</f>
        <v>0</v>
      </c>
      <c r="SS6" s="70">
        <f>'D. Membentuk SKS &amp; MK'!ZF4</f>
        <v>0</v>
      </c>
      <c r="ST6" s="70">
        <f>'D. Membentuk SKS &amp; MK'!ZG4</f>
        <v>0</v>
      </c>
      <c r="SU6" s="70">
        <f>'D. Membentuk SKS &amp; MK'!ZH4</f>
        <v>0</v>
      </c>
      <c r="SV6" s="70">
        <f>'D. Membentuk SKS &amp; MK'!ZI4</f>
        <v>0</v>
      </c>
      <c r="SW6" s="70">
        <f>'D. Membentuk SKS &amp; MK'!ZJ4</f>
        <v>0</v>
      </c>
      <c r="SX6" s="70">
        <f>'D. Membentuk SKS &amp; MK'!ZK4</f>
        <v>0</v>
      </c>
      <c r="SY6" s="70">
        <f>'D. Membentuk SKS &amp; MK'!ZL4</f>
        <v>0</v>
      </c>
      <c r="SZ6" s="70">
        <f>'D. Membentuk SKS &amp; MK'!ZM4</f>
        <v>0</v>
      </c>
      <c r="TA6" s="70">
        <f>'D. Membentuk SKS &amp; MK'!ZN4</f>
        <v>0</v>
      </c>
      <c r="TB6" s="70">
        <f>'D. Membentuk SKS &amp; MK'!ZO4</f>
        <v>0</v>
      </c>
      <c r="TC6" s="70">
        <f>'D. Membentuk SKS &amp; MK'!ZP4</f>
        <v>0</v>
      </c>
      <c r="TD6" s="70">
        <f>'D. Membentuk SKS &amp; MK'!ZQ4</f>
        <v>0</v>
      </c>
      <c r="TE6" s="70">
        <f>'D. Membentuk SKS &amp; MK'!ZR4</f>
        <v>0</v>
      </c>
      <c r="TF6" s="70">
        <f>'D. Membentuk SKS &amp; MK'!ZS4</f>
        <v>0</v>
      </c>
      <c r="TG6" s="70">
        <f>'D. Membentuk SKS &amp; MK'!ZT4</f>
        <v>0</v>
      </c>
      <c r="TH6" s="70">
        <f>'D. Membentuk SKS &amp; MK'!ZU4</f>
        <v>0</v>
      </c>
      <c r="TI6" s="70">
        <f>'D. Membentuk SKS &amp; MK'!ZV4</f>
        <v>0</v>
      </c>
      <c r="TJ6" s="70">
        <f>'D. Membentuk SKS &amp; MK'!ZW4</f>
        <v>0</v>
      </c>
      <c r="TK6" s="70">
        <f>'D. Membentuk SKS &amp; MK'!ZX4</f>
        <v>0</v>
      </c>
      <c r="TL6" s="70">
        <f>'D. Membentuk SKS &amp; MK'!ZY4</f>
        <v>0</v>
      </c>
      <c r="TM6" s="70">
        <f>'D. Membentuk SKS &amp; MK'!ZZ4</f>
        <v>0</v>
      </c>
      <c r="TN6" s="70">
        <f>'D. Membentuk SKS &amp; MK'!AAA4</f>
        <v>0</v>
      </c>
      <c r="TO6" s="70">
        <f>'D. Membentuk SKS &amp; MK'!AAB4</f>
        <v>0</v>
      </c>
      <c r="TP6" s="70">
        <f>'D. Membentuk SKS &amp; MK'!AAC4</f>
        <v>0</v>
      </c>
      <c r="TQ6" s="70">
        <f>'D. Membentuk SKS &amp; MK'!AAD4</f>
        <v>0</v>
      </c>
      <c r="TR6" s="70">
        <f>'D. Membentuk SKS &amp; MK'!AAE4</f>
        <v>0</v>
      </c>
      <c r="TS6" s="70">
        <f>'D. Membentuk SKS &amp; MK'!AAF4</f>
        <v>0</v>
      </c>
      <c r="TT6" s="70">
        <f>'D. Membentuk SKS &amp; MK'!AAG4</f>
        <v>0</v>
      </c>
      <c r="TU6" s="70">
        <f>'D. Membentuk SKS &amp; MK'!AAH4</f>
        <v>0</v>
      </c>
      <c r="TV6" s="70">
        <f>'D. Membentuk SKS &amp; MK'!AAI4</f>
        <v>0</v>
      </c>
      <c r="TW6" s="70">
        <f>'D. Membentuk SKS &amp; MK'!AAJ4</f>
        <v>0</v>
      </c>
      <c r="TX6" s="70">
        <f>'D. Membentuk SKS &amp; MK'!AAK4</f>
        <v>0</v>
      </c>
      <c r="TY6" s="70">
        <f>'D. Membentuk SKS &amp; MK'!AAL4</f>
        <v>0</v>
      </c>
      <c r="TZ6" s="70">
        <f>'D. Membentuk SKS &amp; MK'!AAM4</f>
        <v>0</v>
      </c>
      <c r="UA6" s="70">
        <f>'D. Membentuk SKS &amp; MK'!AAN4</f>
        <v>0</v>
      </c>
      <c r="UB6" s="70">
        <f>'D. Membentuk SKS &amp; MK'!AAO4</f>
        <v>0</v>
      </c>
      <c r="UC6" s="70">
        <f>'D. Membentuk SKS &amp; MK'!AAP4</f>
        <v>0</v>
      </c>
      <c r="UD6" s="70">
        <f>'D. Membentuk SKS &amp; MK'!AAQ4</f>
        <v>0</v>
      </c>
      <c r="UE6" s="70">
        <f>'D. Membentuk SKS &amp; MK'!AAR4</f>
        <v>0</v>
      </c>
      <c r="UF6" s="70">
        <f>'D. Membentuk SKS &amp; MK'!AAS4</f>
        <v>0</v>
      </c>
      <c r="UG6" s="70">
        <f>'D. Membentuk SKS &amp; MK'!AAT4</f>
        <v>0</v>
      </c>
    </row>
    <row r="7" spans="1:553" x14ac:dyDescent="0.35">
      <c r="A7" s="194">
        <v>2</v>
      </c>
      <c r="B7" s="84"/>
      <c r="C7" s="194"/>
      <c r="D7" s="33"/>
      <c r="E7" s="194"/>
    </row>
    <row r="8" spans="1:553" x14ac:dyDescent="0.35">
      <c r="A8" s="194">
        <v>3</v>
      </c>
      <c r="B8" s="84"/>
      <c r="C8" s="194"/>
      <c r="D8" s="33"/>
      <c r="E8" s="194"/>
    </row>
    <row r="9" spans="1:553" x14ac:dyDescent="0.35">
      <c r="A9" s="194">
        <v>4</v>
      </c>
      <c r="B9" s="84"/>
      <c r="C9" s="33"/>
      <c r="D9" s="33"/>
      <c r="E9" s="33"/>
    </row>
    <row r="10" spans="1:553" x14ac:dyDescent="0.35">
      <c r="A10" s="194">
        <v>5</v>
      </c>
      <c r="B10" s="84"/>
      <c r="C10" s="33"/>
      <c r="D10" s="33"/>
      <c r="E10" s="33"/>
    </row>
    <row r="11" spans="1:553" x14ac:dyDescent="0.35">
      <c r="A11" s="194">
        <v>6</v>
      </c>
      <c r="B11" s="84"/>
      <c r="C11" s="33"/>
      <c r="D11" s="33"/>
      <c r="E11" s="33"/>
    </row>
    <row r="12" spans="1:553" x14ac:dyDescent="0.35">
      <c r="A12" s="194">
        <v>7</v>
      </c>
      <c r="B12" s="84"/>
      <c r="C12" s="33"/>
      <c r="D12" s="33"/>
      <c r="E12" s="33"/>
    </row>
    <row r="13" spans="1:553" x14ac:dyDescent="0.35">
      <c r="A13" s="194">
        <v>8</v>
      </c>
      <c r="B13" s="84"/>
      <c r="C13" s="194"/>
      <c r="D13" s="33"/>
      <c r="E13" s="194"/>
    </row>
    <row r="14" spans="1:553" x14ac:dyDescent="0.35">
      <c r="A14" s="194">
        <v>9</v>
      </c>
      <c r="B14" s="84"/>
      <c r="C14" s="33"/>
      <c r="D14" s="33"/>
      <c r="E14" s="33"/>
      <c r="H14" s="331"/>
    </row>
    <row r="15" spans="1:553" x14ac:dyDescent="0.35">
      <c r="A15" s="194">
        <v>10</v>
      </c>
      <c r="B15" s="84"/>
      <c r="C15" s="33"/>
      <c r="D15" s="33"/>
      <c r="E15" s="33"/>
    </row>
    <row r="16" spans="1:553" x14ac:dyDescent="0.35">
      <c r="A16" s="194">
        <v>11</v>
      </c>
      <c r="B16" s="84"/>
      <c r="C16" s="33"/>
      <c r="D16" s="33"/>
      <c r="E16" s="33"/>
    </row>
    <row r="17" spans="1:5" x14ac:dyDescent="0.35">
      <c r="A17" s="194">
        <v>12</v>
      </c>
      <c r="B17" s="84"/>
      <c r="C17" s="194"/>
      <c r="D17" s="33"/>
      <c r="E17" s="194"/>
    </row>
    <row r="18" spans="1:5" x14ac:dyDescent="0.35">
      <c r="A18" s="194">
        <v>13</v>
      </c>
      <c r="B18" s="84"/>
      <c r="C18" s="194"/>
      <c r="D18" s="33"/>
      <c r="E18" s="194"/>
    </row>
    <row r="19" spans="1:5" x14ac:dyDescent="0.35">
      <c r="A19" s="194">
        <v>14</v>
      </c>
      <c r="B19" s="84"/>
      <c r="C19" s="194"/>
      <c r="D19" s="33"/>
      <c r="E19" s="194"/>
    </row>
    <row r="20" spans="1:5" x14ac:dyDescent="0.35">
      <c r="A20" s="194">
        <v>15</v>
      </c>
      <c r="B20" s="84"/>
      <c r="C20" s="194"/>
      <c r="D20" s="33"/>
      <c r="E20" s="194"/>
    </row>
    <row r="21" spans="1:5" x14ac:dyDescent="0.35">
      <c r="A21" s="194">
        <v>16</v>
      </c>
      <c r="B21" s="84"/>
      <c r="C21" s="194"/>
      <c r="D21" s="33"/>
      <c r="E21" s="194"/>
    </row>
    <row r="22" spans="1:5" x14ac:dyDescent="0.35">
      <c r="A22" s="194">
        <v>17</v>
      </c>
      <c r="B22" s="84"/>
      <c r="C22" s="194"/>
      <c r="D22" s="33"/>
      <c r="E22" s="194"/>
    </row>
    <row r="23" spans="1:5" x14ac:dyDescent="0.35">
      <c r="A23" s="194">
        <v>18</v>
      </c>
      <c r="B23" s="84"/>
      <c r="C23" s="194"/>
      <c r="D23" s="33"/>
      <c r="E23" s="194"/>
    </row>
    <row r="24" spans="1:5" x14ac:dyDescent="0.35">
      <c r="A24" s="194">
        <v>19</v>
      </c>
      <c r="B24" s="84"/>
      <c r="C24" s="194"/>
      <c r="D24" s="33"/>
      <c r="E24" s="194"/>
    </row>
    <row r="25" spans="1:5" x14ac:dyDescent="0.35">
      <c r="A25" s="194">
        <v>20</v>
      </c>
      <c r="B25" s="84"/>
      <c r="C25" s="194"/>
      <c r="D25" s="33"/>
      <c r="E25" s="194"/>
    </row>
    <row r="26" spans="1:5" x14ac:dyDescent="0.35">
      <c r="A26" s="194">
        <v>21</v>
      </c>
      <c r="B26" s="84"/>
      <c r="C26" s="33"/>
      <c r="D26" s="33"/>
      <c r="E26" s="33"/>
    </row>
    <row r="27" spans="1:5" x14ac:dyDescent="0.35">
      <c r="A27" s="194">
        <v>22</v>
      </c>
      <c r="B27" s="84"/>
      <c r="C27" s="33"/>
      <c r="D27" s="33"/>
      <c r="E27" s="33"/>
    </row>
    <row r="28" spans="1:5" x14ac:dyDescent="0.35">
      <c r="A28" s="194">
        <v>23</v>
      </c>
      <c r="B28" s="84"/>
      <c r="C28" s="33"/>
      <c r="D28" s="33"/>
      <c r="E28" s="33"/>
    </row>
    <row r="29" spans="1:5" x14ac:dyDescent="0.35">
      <c r="A29" s="194">
        <v>24</v>
      </c>
      <c r="B29" s="84"/>
      <c r="C29" s="33"/>
      <c r="D29" s="33"/>
      <c r="E29" s="33"/>
    </row>
    <row r="30" spans="1:5" x14ac:dyDescent="0.35">
      <c r="A30" s="194">
        <v>25</v>
      </c>
      <c r="B30" s="350"/>
      <c r="C30" s="194"/>
      <c r="D30" s="33"/>
      <c r="E30" s="194"/>
    </row>
    <row r="31" spans="1:5" x14ac:dyDescent="0.35">
      <c r="A31" s="194">
        <v>26</v>
      </c>
      <c r="B31" s="84"/>
      <c r="C31" s="33"/>
      <c r="D31" s="33"/>
      <c r="E31" s="33"/>
    </row>
    <row r="32" spans="1:5" x14ac:dyDescent="0.35">
      <c r="A32" s="194">
        <v>27</v>
      </c>
      <c r="B32" s="84"/>
      <c r="C32" s="33"/>
      <c r="D32" s="33"/>
      <c r="E32" s="33"/>
    </row>
    <row r="33" spans="1:5" x14ac:dyDescent="0.35">
      <c r="A33" s="194">
        <v>28</v>
      </c>
      <c r="B33" s="84"/>
      <c r="C33" s="33"/>
      <c r="D33" s="33"/>
      <c r="E33" s="33"/>
    </row>
    <row r="34" spans="1:5" x14ac:dyDescent="0.35">
      <c r="A34" s="194">
        <v>29</v>
      </c>
      <c r="B34" s="350"/>
      <c r="C34" s="194"/>
      <c r="D34" s="33"/>
      <c r="E34" s="194"/>
    </row>
    <row r="35" spans="1:5" x14ac:dyDescent="0.35">
      <c r="A35" s="194">
        <v>30</v>
      </c>
      <c r="B35" s="84"/>
      <c r="C35" s="194"/>
      <c r="D35" s="33"/>
      <c r="E35" s="194"/>
    </row>
    <row r="36" spans="1:5" x14ac:dyDescent="0.35">
      <c r="A36" s="194">
        <v>31</v>
      </c>
      <c r="B36" s="84"/>
      <c r="C36" s="194"/>
      <c r="D36" s="33"/>
      <c r="E36" s="194"/>
    </row>
    <row r="37" spans="1:5" x14ac:dyDescent="0.35">
      <c r="A37" s="194">
        <v>32</v>
      </c>
      <c r="B37" s="84"/>
      <c r="C37" s="194"/>
      <c r="D37" s="33"/>
      <c r="E37" s="194"/>
    </row>
    <row r="38" spans="1:5" x14ac:dyDescent="0.35">
      <c r="A38" s="194">
        <v>33</v>
      </c>
      <c r="B38" s="84"/>
      <c r="C38" s="194"/>
      <c r="D38" s="33"/>
      <c r="E38" s="194"/>
    </row>
    <row r="39" spans="1:5" x14ac:dyDescent="0.35">
      <c r="A39" s="194">
        <v>34</v>
      </c>
      <c r="B39" s="84"/>
      <c r="C39" s="194"/>
      <c r="D39" s="33"/>
      <c r="E39" s="194"/>
    </row>
    <row r="40" spans="1:5" x14ac:dyDescent="0.35">
      <c r="A40" s="194">
        <v>35</v>
      </c>
      <c r="B40" s="84"/>
      <c r="C40" s="194"/>
      <c r="D40" s="33"/>
      <c r="E40" s="194"/>
    </row>
    <row r="41" spans="1:5" x14ac:dyDescent="0.35">
      <c r="A41" s="194">
        <v>36</v>
      </c>
      <c r="B41" s="84"/>
      <c r="C41" s="194"/>
      <c r="D41" s="33"/>
      <c r="E41" s="194"/>
    </row>
    <row r="42" spans="1:5" x14ac:dyDescent="0.35">
      <c r="A42" s="194">
        <v>37</v>
      </c>
      <c r="B42" s="84"/>
      <c r="C42" s="194"/>
      <c r="D42" s="33"/>
      <c r="E42" s="194"/>
    </row>
    <row r="43" spans="1:5" x14ac:dyDescent="0.35">
      <c r="A43" s="194">
        <v>38</v>
      </c>
      <c r="B43" s="84"/>
      <c r="C43" s="194"/>
      <c r="D43" s="33"/>
      <c r="E43" s="194"/>
    </row>
    <row r="44" spans="1:5" x14ac:dyDescent="0.35">
      <c r="A44" s="194">
        <v>39</v>
      </c>
      <c r="B44" s="84"/>
      <c r="C44" s="194"/>
      <c r="D44" s="33"/>
      <c r="E44" s="194"/>
    </row>
    <row r="45" spans="1:5" x14ac:dyDescent="0.35">
      <c r="A45" s="194">
        <v>40</v>
      </c>
      <c r="B45" s="351"/>
      <c r="C45" s="194"/>
      <c r="D45" s="33"/>
      <c r="E45" s="194"/>
    </row>
    <row r="46" spans="1:5" x14ac:dyDescent="0.35">
      <c r="A46" s="194">
        <v>41</v>
      </c>
      <c r="B46" s="84"/>
      <c r="C46" s="194"/>
      <c r="D46" s="33"/>
      <c r="E46" s="194"/>
    </row>
    <row r="47" spans="1:5" x14ac:dyDescent="0.35">
      <c r="A47" s="194">
        <v>42</v>
      </c>
      <c r="B47" s="84"/>
      <c r="C47" s="194"/>
      <c r="D47" s="33"/>
      <c r="E47" s="194"/>
    </row>
    <row r="48" spans="1:5" x14ac:dyDescent="0.35">
      <c r="A48" s="194">
        <v>43</v>
      </c>
      <c r="B48" s="84"/>
      <c r="C48" s="194"/>
      <c r="D48" s="33"/>
      <c r="E48" s="194"/>
    </row>
    <row r="49" spans="1:5" x14ac:dyDescent="0.35">
      <c r="A49" s="194">
        <v>44</v>
      </c>
      <c r="B49" s="84"/>
      <c r="C49" s="194"/>
      <c r="D49" s="33"/>
      <c r="E49" s="194"/>
    </row>
    <row r="50" spans="1:5" x14ac:dyDescent="0.35">
      <c r="A50" s="194">
        <v>45</v>
      </c>
      <c r="B50" s="84"/>
      <c r="C50" s="194"/>
      <c r="D50" s="33"/>
      <c r="E50" s="194"/>
    </row>
    <row r="51" spans="1:5" x14ac:dyDescent="0.35">
      <c r="A51" s="194">
        <v>46</v>
      </c>
      <c r="B51" s="84"/>
      <c r="C51" s="194"/>
      <c r="D51" s="33"/>
      <c r="E51" s="194"/>
    </row>
    <row r="52" spans="1:5" x14ac:dyDescent="0.35">
      <c r="A52" s="194">
        <v>47</v>
      </c>
      <c r="B52" s="84"/>
      <c r="C52" s="194"/>
      <c r="D52" s="33"/>
      <c r="E52" s="194"/>
    </row>
    <row r="53" spans="1:5" x14ac:dyDescent="0.35">
      <c r="A53" s="194">
        <v>48</v>
      </c>
      <c r="B53" s="84"/>
      <c r="C53" s="194"/>
      <c r="D53" s="33"/>
      <c r="E53" s="194"/>
    </row>
    <row r="54" spans="1:5" x14ac:dyDescent="0.35">
      <c r="A54" s="194">
        <v>49</v>
      </c>
      <c r="B54" s="84"/>
      <c r="C54" s="194"/>
      <c r="D54" s="33"/>
      <c r="E54" s="194"/>
    </row>
    <row r="55" spans="1:5" x14ac:dyDescent="0.35">
      <c r="A55" s="194">
        <v>50</v>
      </c>
      <c r="B55" s="84"/>
      <c r="C55" s="194"/>
      <c r="D55" s="33"/>
      <c r="E55" s="194"/>
    </row>
    <row r="56" spans="1:5" x14ac:dyDescent="0.35">
      <c r="A56" s="194">
        <v>51</v>
      </c>
      <c r="B56" s="84"/>
      <c r="C56" s="194"/>
      <c r="D56" s="33"/>
      <c r="E56" s="194"/>
    </row>
    <row r="57" spans="1:5" x14ac:dyDescent="0.35">
      <c r="A57" s="194">
        <v>52</v>
      </c>
      <c r="B57" s="84"/>
      <c r="C57" s="194"/>
      <c r="D57" s="33"/>
      <c r="E57" s="194"/>
    </row>
    <row r="58" spans="1:5" x14ac:dyDescent="0.35">
      <c r="A58" s="194">
        <v>53</v>
      </c>
      <c r="B58" s="84"/>
      <c r="C58" s="194"/>
      <c r="D58" s="33"/>
      <c r="E58" s="194"/>
    </row>
    <row r="59" spans="1:5" x14ac:dyDescent="0.35">
      <c r="A59" s="194">
        <v>54</v>
      </c>
      <c r="B59" s="84"/>
      <c r="C59" s="194"/>
      <c r="D59" s="33"/>
      <c r="E59" s="194"/>
    </row>
    <row r="60" spans="1:5" x14ac:dyDescent="0.35">
      <c r="A60" s="194">
        <v>55</v>
      </c>
      <c r="B60" s="84"/>
      <c r="C60" s="194"/>
      <c r="D60" s="33"/>
      <c r="E60" s="194"/>
    </row>
    <row r="61" spans="1:5" x14ac:dyDescent="0.35">
      <c r="A61" s="194">
        <v>56</v>
      </c>
      <c r="B61" s="84"/>
      <c r="C61" s="194"/>
      <c r="D61" s="33"/>
      <c r="E61" s="194"/>
    </row>
    <row r="62" spans="1:5" x14ac:dyDescent="0.35">
      <c r="A62" s="194">
        <v>57</v>
      </c>
      <c r="B62" s="84"/>
      <c r="C62" s="194"/>
      <c r="D62" s="33"/>
      <c r="E62" s="194"/>
    </row>
    <row r="63" spans="1:5" x14ac:dyDescent="0.35">
      <c r="A63" s="194">
        <v>58</v>
      </c>
      <c r="B63" s="84"/>
      <c r="C63" s="194"/>
      <c r="D63" s="33"/>
      <c r="E63" s="194"/>
    </row>
    <row r="64" spans="1:5" x14ac:dyDescent="0.35">
      <c r="A64" s="194">
        <v>59</v>
      </c>
      <c r="B64" s="84"/>
      <c r="C64" s="194"/>
      <c r="D64" s="33"/>
      <c r="E64" s="194"/>
    </row>
    <row r="65" spans="1:5" x14ac:dyDescent="0.35">
      <c r="A65" s="194">
        <v>60</v>
      </c>
      <c r="B65" s="84"/>
      <c r="C65" s="194"/>
      <c r="D65" s="33"/>
      <c r="E65" s="194"/>
    </row>
    <row r="66" spans="1:5" x14ac:dyDescent="0.35">
      <c r="A66" s="194">
        <v>61</v>
      </c>
      <c r="B66" s="84"/>
      <c r="C66" s="194"/>
      <c r="D66" s="33"/>
      <c r="E66" s="194"/>
    </row>
    <row r="67" spans="1:5" x14ac:dyDescent="0.35">
      <c r="A67" s="194">
        <v>62</v>
      </c>
      <c r="B67" s="84"/>
      <c r="C67" s="194"/>
      <c r="D67" s="33"/>
      <c r="E67" s="194"/>
    </row>
    <row r="68" spans="1:5" x14ac:dyDescent="0.35">
      <c r="A68" s="194">
        <v>63</v>
      </c>
      <c r="B68" s="84"/>
      <c r="C68" s="194"/>
      <c r="D68" s="33"/>
      <c r="E68" s="194"/>
    </row>
    <row r="69" spans="1:5" x14ac:dyDescent="0.35">
      <c r="A69" s="194">
        <v>64</v>
      </c>
      <c r="B69" s="84"/>
      <c r="C69" s="194"/>
      <c r="D69" s="33"/>
      <c r="E69" s="194"/>
    </row>
    <row r="70" spans="1:5" x14ac:dyDescent="0.35">
      <c r="A70" s="194">
        <v>65</v>
      </c>
      <c r="B70" s="84"/>
      <c r="C70" s="194"/>
      <c r="D70" s="33"/>
      <c r="E70" s="194"/>
    </row>
    <row r="71" spans="1:5" x14ac:dyDescent="0.35">
      <c r="A71" s="194">
        <v>66</v>
      </c>
      <c r="B71" s="84"/>
      <c r="C71" s="194"/>
      <c r="D71" s="33"/>
      <c r="E71" s="194"/>
    </row>
    <row r="72" spans="1:5" x14ac:dyDescent="0.35">
      <c r="A72" s="194">
        <v>67</v>
      </c>
      <c r="B72" s="84"/>
      <c r="C72" s="194"/>
      <c r="D72" s="33"/>
      <c r="E72" s="194"/>
    </row>
    <row r="73" spans="1:5" x14ac:dyDescent="0.35">
      <c r="A73" s="194">
        <v>68</v>
      </c>
      <c r="B73" s="84"/>
      <c r="C73" s="194"/>
      <c r="D73" s="33"/>
      <c r="E73" s="194"/>
    </row>
    <row r="74" spans="1:5" x14ac:dyDescent="0.35">
      <c r="A74" s="194">
        <v>69</v>
      </c>
      <c r="B74" s="84"/>
      <c r="C74" s="194"/>
      <c r="D74" s="33"/>
      <c r="E74" s="194"/>
    </row>
    <row r="75" spans="1:5" x14ac:dyDescent="0.35">
      <c r="A75" s="194">
        <v>70</v>
      </c>
      <c r="B75" s="84"/>
      <c r="C75" s="194"/>
      <c r="D75" s="33"/>
      <c r="E75" s="194"/>
    </row>
    <row r="76" spans="1:5" x14ac:dyDescent="0.35">
      <c r="A76" s="194">
        <v>71</v>
      </c>
      <c r="B76" s="84"/>
      <c r="C76" s="33"/>
      <c r="D76" s="33"/>
      <c r="E76" s="33"/>
    </row>
    <row r="77" spans="1:5" x14ac:dyDescent="0.35">
      <c r="A77" s="194">
        <v>72</v>
      </c>
      <c r="B77" s="84"/>
      <c r="C77" s="33"/>
      <c r="D77" s="33"/>
      <c r="E77" s="33"/>
    </row>
    <row r="78" spans="1:5" x14ac:dyDescent="0.35">
      <c r="A78" s="194">
        <v>73</v>
      </c>
      <c r="B78" s="84"/>
      <c r="C78" s="33"/>
      <c r="D78" s="33"/>
      <c r="E78" s="33"/>
    </row>
    <row r="79" spans="1:5" x14ac:dyDescent="0.35">
      <c r="A79" s="194">
        <v>74</v>
      </c>
      <c r="B79" s="84"/>
      <c r="C79" s="33"/>
      <c r="D79" s="33"/>
      <c r="E79" s="33"/>
    </row>
    <row r="80" spans="1:5" x14ac:dyDescent="0.35">
      <c r="A80" s="194">
        <v>75</v>
      </c>
      <c r="B80" s="84"/>
      <c r="C80" s="33"/>
      <c r="D80" s="33"/>
      <c r="E80" s="33"/>
    </row>
    <row r="81" spans="1:5" x14ac:dyDescent="0.35">
      <c r="A81" s="194">
        <v>76</v>
      </c>
      <c r="B81" s="84"/>
      <c r="C81" s="33"/>
      <c r="D81" s="33"/>
      <c r="E81" s="33"/>
    </row>
    <row r="82" spans="1:5" x14ac:dyDescent="0.35">
      <c r="A82" s="194">
        <v>77</v>
      </c>
      <c r="B82" s="84"/>
      <c r="C82" s="194"/>
      <c r="D82" s="33"/>
      <c r="E82" s="194"/>
    </row>
    <row r="83" spans="1:5" x14ac:dyDescent="0.35">
      <c r="A83" s="194">
        <v>78</v>
      </c>
      <c r="B83" s="84"/>
      <c r="C83" s="194"/>
      <c r="D83" s="33"/>
      <c r="E83" s="194"/>
    </row>
    <row r="84" spans="1:5" x14ac:dyDescent="0.35">
      <c r="A84" s="194">
        <v>79</v>
      </c>
      <c r="B84" s="84"/>
      <c r="C84" s="33"/>
      <c r="D84" s="33"/>
      <c r="E84" s="33"/>
    </row>
    <row r="85" spans="1:5" x14ac:dyDescent="0.35">
      <c r="A85" s="194">
        <v>80</v>
      </c>
      <c r="B85" s="84"/>
      <c r="C85" s="33"/>
      <c r="D85" s="33"/>
      <c r="E85" s="33"/>
    </row>
    <row r="86" spans="1:5" x14ac:dyDescent="0.35">
      <c r="A86" s="194">
        <v>81</v>
      </c>
      <c r="B86" s="84"/>
      <c r="C86" s="33"/>
      <c r="D86" s="33"/>
      <c r="E86" s="33"/>
    </row>
    <row r="87" spans="1:5" x14ac:dyDescent="0.35">
      <c r="A87" s="194">
        <v>82</v>
      </c>
      <c r="B87" s="84"/>
      <c r="C87" s="33"/>
      <c r="D87" s="33"/>
      <c r="E87" s="33"/>
    </row>
    <row r="88" spans="1:5" x14ac:dyDescent="0.35">
      <c r="A88" s="194">
        <v>83</v>
      </c>
      <c r="B88" s="84"/>
      <c r="C88" s="33"/>
      <c r="D88" s="33"/>
      <c r="E88" s="33"/>
    </row>
    <row r="89" spans="1:5" x14ac:dyDescent="0.35">
      <c r="A89" s="194">
        <v>84</v>
      </c>
      <c r="B89" s="84"/>
      <c r="C89" s="33"/>
      <c r="D89" s="33"/>
      <c r="E89" s="33"/>
    </row>
    <row r="90" spans="1:5" x14ac:dyDescent="0.35">
      <c r="A90" s="194">
        <v>85</v>
      </c>
      <c r="B90" s="84"/>
      <c r="C90" s="33"/>
      <c r="D90" s="33"/>
      <c r="E90" s="33"/>
    </row>
    <row r="91" spans="1:5" x14ac:dyDescent="0.35">
      <c r="A91" s="194">
        <v>86</v>
      </c>
      <c r="B91" s="84"/>
      <c r="C91" s="194"/>
      <c r="D91" s="33"/>
      <c r="E91" s="194"/>
    </row>
    <row r="92" spans="1:5" x14ac:dyDescent="0.35">
      <c r="A92" s="194">
        <v>87</v>
      </c>
      <c r="B92" s="84"/>
      <c r="C92" s="33"/>
      <c r="D92" s="33"/>
      <c r="E92" s="33"/>
    </row>
    <row r="93" spans="1:5" x14ac:dyDescent="0.35">
      <c r="A93" s="194">
        <v>88</v>
      </c>
      <c r="B93" s="84"/>
      <c r="C93" s="33"/>
      <c r="D93" s="33"/>
      <c r="E93" s="33"/>
    </row>
    <row r="94" spans="1:5" x14ac:dyDescent="0.35">
      <c r="A94" s="194">
        <v>89</v>
      </c>
      <c r="B94" s="84"/>
      <c r="C94" s="33"/>
      <c r="D94" s="33"/>
      <c r="E94" s="33"/>
    </row>
    <row r="95" spans="1:5" x14ac:dyDescent="0.35">
      <c r="A95" s="194">
        <v>90</v>
      </c>
      <c r="B95" s="84"/>
      <c r="C95" s="194"/>
      <c r="D95" s="33"/>
      <c r="E95" s="194"/>
    </row>
    <row r="96" spans="1:5" x14ac:dyDescent="0.35">
      <c r="A96" s="194">
        <v>91</v>
      </c>
      <c r="B96" s="84"/>
      <c r="C96" s="33"/>
      <c r="D96" s="33"/>
      <c r="E96" s="33"/>
    </row>
    <row r="97" spans="1:10" x14ac:dyDescent="0.35">
      <c r="A97" s="194">
        <v>92</v>
      </c>
      <c r="B97" s="84"/>
      <c r="C97" s="33"/>
      <c r="D97" s="33"/>
      <c r="E97" s="33"/>
    </row>
    <row r="98" spans="1:10" x14ac:dyDescent="0.35">
      <c r="A98" s="194">
        <v>93</v>
      </c>
      <c r="B98" s="84"/>
      <c r="C98" s="33"/>
      <c r="D98" s="33"/>
      <c r="E98" s="33"/>
    </row>
    <row r="99" spans="1:10" x14ac:dyDescent="0.35">
      <c r="A99" s="194">
        <v>94</v>
      </c>
      <c r="B99" s="84"/>
      <c r="C99" s="33"/>
      <c r="D99" s="33"/>
      <c r="E99" s="33"/>
    </row>
    <row r="100" spans="1:10" x14ac:dyDescent="0.35">
      <c r="A100" s="194">
        <v>95</v>
      </c>
      <c r="B100" s="84"/>
      <c r="C100" s="33"/>
      <c r="D100" s="33"/>
      <c r="E100" s="33"/>
    </row>
    <row r="101" spans="1:10" x14ac:dyDescent="0.35">
      <c r="A101" s="194">
        <v>96</v>
      </c>
      <c r="B101" s="84"/>
      <c r="C101" s="194"/>
      <c r="D101" s="33"/>
      <c r="E101" s="194"/>
      <c r="H101" s="70"/>
      <c r="J101" s="70"/>
    </row>
    <row r="102" spans="1:10" x14ac:dyDescent="0.35">
      <c r="A102" s="194">
        <v>97</v>
      </c>
      <c r="B102" s="84"/>
      <c r="C102" s="33"/>
      <c r="D102" s="33"/>
      <c r="E102" s="33"/>
      <c r="H102" s="70"/>
      <c r="J102" s="70"/>
    </row>
    <row r="103" spans="1:10" x14ac:dyDescent="0.35">
      <c r="A103" s="194">
        <v>98</v>
      </c>
      <c r="B103" s="84"/>
      <c r="C103" s="33"/>
      <c r="D103" s="33"/>
      <c r="E103" s="33"/>
      <c r="H103" s="70"/>
      <c r="J103" s="70"/>
    </row>
    <row r="104" spans="1:10" x14ac:dyDescent="0.35">
      <c r="A104" s="194">
        <v>99</v>
      </c>
      <c r="B104" s="84"/>
      <c r="C104" s="33"/>
      <c r="D104" s="33"/>
      <c r="E104" s="33"/>
      <c r="H104" s="70"/>
      <c r="J104" s="70"/>
    </row>
    <row r="105" spans="1:10" x14ac:dyDescent="0.35">
      <c r="A105" s="194">
        <v>100</v>
      </c>
      <c r="B105" s="84"/>
      <c r="C105" s="33"/>
      <c r="D105" s="33"/>
      <c r="E105" s="33"/>
      <c r="H105" s="70"/>
      <c r="J105" s="70"/>
    </row>
    <row r="106" spans="1:10" x14ac:dyDescent="0.35">
      <c r="A106" s="194">
        <v>101</v>
      </c>
      <c r="B106" s="84"/>
      <c r="C106" s="33"/>
      <c r="D106" s="33"/>
      <c r="E106" s="33"/>
      <c r="H106" s="70"/>
      <c r="J106" s="70"/>
    </row>
    <row r="107" spans="1:10" x14ac:dyDescent="0.35">
      <c r="A107" s="194">
        <v>102</v>
      </c>
      <c r="B107" s="84"/>
      <c r="C107" s="33"/>
      <c r="D107" s="33"/>
      <c r="E107" s="33"/>
      <c r="H107" s="70"/>
      <c r="J107" s="70"/>
    </row>
    <row r="108" spans="1:10" x14ac:dyDescent="0.35">
      <c r="A108" s="194">
        <v>103</v>
      </c>
      <c r="B108" s="84"/>
      <c r="C108" s="194"/>
      <c r="D108" s="33"/>
      <c r="E108" s="194"/>
    </row>
    <row r="109" spans="1:10" x14ac:dyDescent="0.35">
      <c r="A109" s="194">
        <v>104</v>
      </c>
      <c r="B109" s="84"/>
      <c r="C109" s="33"/>
      <c r="D109" s="33"/>
      <c r="E109" s="33"/>
    </row>
    <row r="110" spans="1:10" x14ac:dyDescent="0.35">
      <c r="A110" s="194">
        <v>105</v>
      </c>
      <c r="B110" s="84"/>
      <c r="C110" s="33"/>
      <c r="D110" s="33"/>
      <c r="E110" s="33"/>
    </row>
    <row r="111" spans="1:10" x14ac:dyDescent="0.35">
      <c r="A111" s="194">
        <v>106</v>
      </c>
      <c r="B111" s="84"/>
      <c r="C111" s="33"/>
      <c r="D111" s="33"/>
      <c r="E111" s="33"/>
    </row>
    <row r="112" spans="1:10" x14ac:dyDescent="0.35">
      <c r="A112" s="194">
        <v>107</v>
      </c>
      <c r="B112" s="84"/>
      <c r="C112" s="194"/>
      <c r="D112" s="33"/>
      <c r="E112" s="194"/>
      <c r="H112" s="70"/>
      <c r="J112" s="70"/>
    </row>
    <row r="113" spans="1:5" x14ac:dyDescent="0.35">
      <c r="A113" s="194">
        <v>108</v>
      </c>
      <c r="B113" s="84"/>
      <c r="C113" s="33"/>
      <c r="D113" s="33"/>
      <c r="E113" s="33"/>
    </row>
    <row r="114" spans="1:5" x14ac:dyDescent="0.35">
      <c r="A114" s="194">
        <v>109</v>
      </c>
      <c r="B114" s="84"/>
      <c r="C114" s="33"/>
      <c r="D114" s="33"/>
      <c r="E114" s="33"/>
    </row>
    <row r="115" spans="1:5" x14ac:dyDescent="0.35">
      <c r="A115" s="194">
        <v>110</v>
      </c>
      <c r="B115" s="84"/>
      <c r="C115" s="194"/>
      <c r="D115" s="33"/>
      <c r="E115" s="194"/>
    </row>
    <row r="116" spans="1:5" x14ac:dyDescent="0.35">
      <c r="A116" s="194">
        <v>111</v>
      </c>
      <c r="B116" s="84"/>
      <c r="C116" s="33"/>
      <c r="D116" s="33"/>
      <c r="E116" s="33"/>
    </row>
    <row r="117" spans="1:5" x14ac:dyDescent="0.35">
      <c r="A117" s="194">
        <v>112</v>
      </c>
      <c r="B117" s="84"/>
      <c r="C117" s="33"/>
      <c r="D117" s="33"/>
      <c r="E117" s="33"/>
    </row>
    <row r="118" spans="1:5" x14ac:dyDescent="0.35">
      <c r="A118" s="194">
        <v>113</v>
      </c>
      <c r="B118" s="84"/>
      <c r="C118" s="33"/>
      <c r="D118" s="33"/>
      <c r="E118" s="33"/>
    </row>
    <row r="119" spans="1:5" x14ac:dyDescent="0.35">
      <c r="A119" s="194">
        <v>114</v>
      </c>
      <c r="B119" s="84"/>
      <c r="C119" s="194"/>
      <c r="D119" s="33"/>
      <c r="E119" s="194"/>
    </row>
    <row r="120" spans="1:5" x14ac:dyDescent="0.35">
      <c r="A120" s="194">
        <v>115</v>
      </c>
      <c r="B120" s="84"/>
      <c r="C120" s="33"/>
      <c r="D120" s="33"/>
      <c r="E120" s="33"/>
    </row>
    <row r="121" spans="1:5" x14ac:dyDescent="0.35">
      <c r="A121" s="194">
        <v>116</v>
      </c>
      <c r="B121" s="84"/>
      <c r="C121" s="33"/>
      <c r="D121" s="33"/>
      <c r="E121" s="33"/>
    </row>
    <row r="122" spans="1:5" x14ac:dyDescent="0.35">
      <c r="A122" s="194">
        <v>117</v>
      </c>
      <c r="B122" s="84"/>
      <c r="C122" s="33"/>
      <c r="D122" s="33"/>
      <c r="E122" s="33"/>
    </row>
    <row r="123" spans="1:5" x14ac:dyDescent="0.35">
      <c r="A123" s="194">
        <v>118</v>
      </c>
      <c r="B123" s="228"/>
      <c r="C123" s="33"/>
      <c r="D123" s="33"/>
      <c r="E123" s="33"/>
    </row>
    <row r="124" spans="1:5" x14ac:dyDescent="0.35">
      <c r="A124" s="194">
        <v>119</v>
      </c>
      <c r="B124" s="228"/>
      <c r="C124" s="33"/>
      <c r="D124" s="33"/>
      <c r="E124" s="33"/>
    </row>
    <row r="125" spans="1:5" x14ac:dyDescent="0.35">
      <c r="A125" s="194">
        <v>120</v>
      </c>
      <c r="B125" s="84"/>
      <c r="C125" s="194"/>
      <c r="D125" s="33"/>
      <c r="E125" s="194"/>
    </row>
    <row r="126" spans="1:5" x14ac:dyDescent="0.35">
      <c r="A126" s="194">
        <v>121</v>
      </c>
      <c r="B126" s="84"/>
      <c r="C126" s="33"/>
      <c r="D126" s="33"/>
      <c r="E126" s="33"/>
    </row>
    <row r="127" spans="1:5" x14ac:dyDescent="0.35">
      <c r="A127" s="194">
        <v>122</v>
      </c>
      <c r="B127" s="84"/>
      <c r="C127" s="33"/>
      <c r="D127" s="33"/>
      <c r="E127" s="33"/>
    </row>
    <row r="128" spans="1:5" x14ac:dyDescent="0.35">
      <c r="A128" s="194">
        <v>123</v>
      </c>
      <c r="B128" s="84"/>
      <c r="C128" s="33"/>
      <c r="D128" s="33"/>
      <c r="E128" s="33"/>
    </row>
    <row r="129" spans="1:12" x14ac:dyDescent="0.35">
      <c r="A129" s="194">
        <v>124</v>
      </c>
      <c r="B129" s="84"/>
      <c r="C129" s="33"/>
      <c r="D129" s="33"/>
      <c r="E129" s="33"/>
    </row>
    <row r="130" spans="1:12" x14ac:dyDescent="0.35">
      <c r="A130" s="194">
        <v>125</v>
      </c>
      <c r="B130" s="84"/>
      <c r="C130" s="33"/>
      <c r="D130" s="33"/>
      <c r="E130" s="33"/>
    </row>
    <row r="131" spans="1:12" x14ac:dyDescent="0.35">
      <c r="A131" s="194">
        <v>126</v>
      </c>
      <c r="B131" s="84"/>
      <c r="C131" s="33"/>
      <c r="D131" s="33"/>
      <c r="E131" s="33"/>
    </row>
    <row r="132" spans="1:12" x14ac:dyDescent="0.35">
      <c r="A132" s="194">
        <v>127</v>
      </c>
      <c r="B132" s="84"/>
      <c r="C132" s="33"/>
      <c r="D132" s="33"/>
      <c r="E132" s="33"/>
    </row>
    <row r="133" spans="1:12" x14ac:dyDescent="0.35">
      <c r="A133" s="194">
        <v>128</v>
      </c>
      <c r="B133" s="84"/>
      <c r="C133" s="33"/>
      <c r="D133" s="33"/>
      <c r="E133" s="33"/>
    </row>
    <row r="134" spans="1:12" x14ac:dyDescent="0.35">
      <c r="A134" s="194">
        <v>129</v>
      </c>
      <c r="B134" s="84"/>
      <c r="C134" s="194"/>
      <c r="D134" s="33"/>
      <c r="E134" s="194"/>
    </row>
    <row r="135" spans="1:12" x14ac:dyDescent="0.35">
      <c r="A135" s="194">
        <v>130</v>
      </c>
      <c r="B135" s="351"/>
      <c r="C135" s="33"/>
      <c r="D135" s="33"/>
      <c r="E135" s="33"/>
    </row>
    <row r="136" spans="1:12" x14ac:dyDescent="0.35">
      <c r="A136" s="194">
        <v>131</v>
      </c>
      <c r="B136" s="351"/>
      <c r="C136" s="33"/>
      <c r="D136" s="33"/>
      <c r="E136" s="33"/>
    </row>
    <row r="137" spans="1:12" x14ac:dyDescent="0.35">
      <c r="A137" s="194">
        <v>132</v>
      </c>
      <c r="B137" s="84"/>
      <c r="C137" s="33"/>
      <c r="D137" s="33"/>
      <c r="E137" s="33"/>
    </row>
    <row r="138" spans="1:12" x14ac:dyDescent="0.35">
      <c r="A138" s="194">
        <v>133</v>
      </c>
      <c r="B138" s="84"/>
      <c r="C138" s="33"/>
      <c r="D138" s="33"/>
      <c r="E138" s="33"/>
    </row>
    <row r="139" spans="1:12" x14ac:dyDescent="0.35">
      <c r="A139" s="194">
        <v>134</v>
      </c>
      <c r="B139" s="84"/>
      <c r="C139" s="194"/>
      <c r="D139" s="33"/>
      <c r="E139" s="194"/>
      <c r="H139" s="70"/>
      <c r="J139" s="70"/>
    </row>
    <row r="140" spans="1:12" x14ac:dyDescent="0.35">
      <c r="A140" s="194">
        <v>135</v>
      </c>
      <c r="B140" s="84"/>
      <c r="C140" s="33"/>
      <c r="D140" s="33"/>
      <c r="E140" s="33"/>
      <c r="H140" s="70"/>
      <c r="J140" s="70"/>
    </row>
    <row r="141" spans="1:12" x14ac:dyDescent="0.35">
      <c r="A141" s="194">
        <v>136</v>
      </c>
      <c r="B141" s="351"/>
      <c r="C141" s="33"/>
      <c r="D141" s="33"/>
      <c r="E141" s="33"/>
      <c r="H141" s="70"/>
      <c r="J141" s="70"/>
    </row>
    <row r="142" spans="1:12" x14ac:dyDescent="0.35">
      <c r="A142" s="194">
        <v>137</v>
      </c>
      <c r="B142" s="84"/>
      <c r="C142" s="33"/>
      <c r="D142" s="33"/>
      <c r="E142" s="33"/>
      <c r="H142" s="70"/>
      <c r="J142" s="70"/>
    </row>
    <row r="143" spans="1:12" x14ac:dyDescent="0.35">
      <c r="A143" s="194">
        <v>138</v>
      </c>
      <c r="B143" s="84"/>
      <c r="C143" s="194"/>
      <c r="D143" s="33"/>
      <c r="E143" s="194"/>
      <c r="H143" s="70"/>
      <c r="J143" s="70"/>
    </row>
    <row r="144" spans="1:12" x14ac:dyDescent="0.35">
      <c r="A144" s="194">
        <v>139</v>
      </c>
      <c r="B144" s="84"/>
      <c r="C144" s="33"/>
      <c r="D144" s="33"/>
      <c r="E144" s="33"/>
      <c r="H144" s="70"/>
      <c r="J144" s="70"/>
      <c r="K144" s="345"/>
      <c r="L144" s="344"/>
    </row>
    <row r="145" spans="1:12" x14ac:dyDescent="0.35">
      <c r="A145" s="194">
        <v>140</v>
      </c>
      <c r="B145" s="84"/>
      <c r="C145" s="33"/>
      <c r="D145" s="33"/>
      <c r="E145" s="33"/>
      <c r="H145" s="70"/>
      <c r="J145" s="70"/>
      <c r="K145" s="345"/>
      <c r="L145" s="344"/>
    </row>
    <row r="146" spans="1:12" x14ac:dyDescent="0.35">
      <c r="A146" s="194">
        <v>141</v>
      </c>
      <c r="B146" s="84"/>
      <c r="C146" s="33"/>
      <c r="D146" s="33"/>
      <c r="E146" s="33"/>
      <c r="H146" s="70"/>
      <c r="J146" s="70"/>
      <c r="K146" s="345"/>
      <c r="L146" s="344"/>
    </row>
    <row r="147" spans="1:12" x14ac:dyDescent="0.35">
      <c r="A147" s="194">
        <v>142</v>
      </c>
      <c r="B147" s="84"/>
      <c r="C147" s="194"/>
      <c r="D147" s="33"/>
      <c r="E147" s="194"/>
    </row>
    <row r="148" spans="1:12" x14ac:dyDescent="0.35">
      <c r="A148" s="194">
        <v>143</v>
      </c>
      <c r="B148" s="84"/>
      <c r="C148" s="33"/>
      <c r="D148" s="33"/>
      <c r="E148" s="33"/>
    </row>
    <row r="149" spans="1:12" x14ac:dyDescent="0.35">
      <c r="A149" s="194">
        <v>144</v>
      </c>
      <c r="B149" s="84"/>
      <c r="C149" s="33"/>
      <c r="D149" s="33"/>
      <c r="E149" s="33"/>
    </row>
    <row r="150" spans="1:12" x14ac:dyDescent="0.35">
      <c r="A150" s="194">
        <v>145</v>
      </c>
      <c r="B150" s="351"/>
      <c r="C150" s="33"/>
      <c r="D150" s="33"/>
      <c r="E150" s="33"/>
    </row>
    <row r="151" spans="1:12" x14ac:dyDescent="0.35">
      <c r="A151" s="194">
        <v>146</v>
      </c>
      <c r="B151" s="351"/>
      <c r="C151" s="33"/>
      <c r="D151" s="33"/>
      <c r="E151" s="33"/>
    </row>
    <row r="152" spans="1:12" x14ac:dyDescent="0.35">
      <c r="A152" s="194">
        <v>147</v>
      </c>
      <c r="B152" s="351"/>
      <c r="C152" s="33"/>
      <c r="D152" s="33"/>
      <c r="E152" s="33"/>
    </row>
    <row r="153" spans="1:12" x14ac:dyDescent="0.35">
      <c r="A153" s="194">
        <v>148</v>
      </c>
      <c r="B153" s="84"/>
      <c r="C153" s="194"/>
      <c r="D153" s="33"/>
      <c r="E153" s="194"/>
    </row>
    <row r="154" spans="1:12" x14ac:dyDescent="0.35">
      <c r="A154" s="194">
        <v>149</v>
      </c>
      <c r="B154" s="84"/>
      <c r="C154" s="33"/>
      <c r="D154" s="33"/>
      <c r="E154" s="33"/>
    </row>
    <row r="155" spans="1:12" x14ac:dyDescent="0.35">
      <c r="A155" s="194">
        <v>150</v>
      </c>
      <c r="B155" s="84"/>
      <c r="C155" s="33"/>
      <c r="D155" s="33"/>
      <c r="E155" s="33"/>
    </row>
    <row r="156" spans="1:12" x14ac:dyDescent="0.35">
      <c r="A156" s="194">
        <v>151</v>
      </c>
      <c r="B156" s="84"/>
      <c r="C156" s="33"/>
      <c r="D156" s="33"/>
      <c r="E156" s="33"/>
    </row>
    <row r="157" spans="1:12" x14ac:dyDescent="0.35">
      <c r="A157" s="194">
        <v>152</v>
      </c>
      <c r="B157" s="84"/>
      <c r="C157" s="33"/>
      <c r="D157" s="33"/>
      <c r="E157" s="33"/>
    </row>
    <row r="158" spans="1:12" x14ac:dyDescent="0.35">
      <c r="A158" s="194">
        <v>153</v>
      </c>
      <c r="B158" s="84"/>
      <c r="C158" s="33"/>
      <c r="D158" s="33"/>
      <c r="E158" s="33"/>
    </row>
    <row r="159" spans="1:12" x14ac:dyDescent="0.35">
      <c r="A159" s="194">
        <v>154</v>
      </c>
      <c r="B159" s="84"/>
      <c r="C159" s="33"/>
      <c r="D159" s="33"/>
      <c r="E159" s="33"/>
    </row>
    <row r="160" spans="1:12" x14ac:dyDescent="0.35">
      <c r="A160" s="194">
        <v>155</v>
      </c>
      <c r="B160" s="84"/>
      <c r="C160" s="194"/>
      <c r="D160" s="33"/>
      <c r="E160" s="194"/>
    </row>
    <row r="161" spans="1:5" x14ac:dyDescent="0.35">
      <c r="A161" s="194">
        <v>156</v>
      </c>
      <c r="B161" s="351"/>
      <c r="C161" s="33"/>
      <c r="D161" s="33"/>
      <c r="E161" s="33"/>
    </row>
    <row r="162" spans="1:5" x14ac:dyDescent="0.35">
      <c r="A162" s="194">
        <v>157</v>
      </c>
      <c r="B162" s="84"/>
      <c r="C162" s="33"/>
      <c r="D162" s="33"/>
      <c r="E162" s="33"/>
    </row>
    <row r="163" spans="1:5" x14ac:dyDescent="0.35">
      <c r="A163" s="194">
        <v>158</v>
      </c>
      <c r="B163" s="84"/>
      <c r="C163" s="33"/>
      <c r="D163" s="33"/>
      <c r="E163" s="33"/>
    </row>
    <row r="164" spans="1:5" x14ac:dyDescent="0.35">
      <c r="A164" s="194">
        <v>159</v>
      </c>
      <c r="B164" s="84"/>
      <c r="C164" s="33"/>
      <c r="D164" s="33"/>
      <c r="E164" s="33"/>
    </row>
    <row r="165" spans="1:5" x14ac:dyDescent="0.35">
      <c r="A165" s="194">
        <v>160</v>
      </c>
      <c r="B165" s="84"/>
      <c r="C165" s="194"/>
      <c r="D165" s="33"/>
      <c r="E165" s="194"/>
    </row>
    <row r="166" spans="1:5" x14ac:dyDescent="0.35">
      <c r="A166" s="194">
        <v>161</v>
      </c>
      <c r="B166" s="84"/>
      <c r="C166" s="33"/>
      <c r="D166" s="33"/>
      <c r="E166" s="33"/>
    </row>
    <row r="167" spans="1:5" x14ac:dyDescent="0.35">
      <c r="A167" s="194">
        <v>162</v>
      </c>
      <c r="B167" s="84"/>
      <c r="C167" s="33"/>
      <c r="D167" s="33"/>
      <c r="E167" s="33"/>
    </row>
    <row r="168" spans="1:5" x14ac:dyDescent="0.35">
      <c r="A168" s="194">
        <v>163</v>
      </c>
      <c r="B168" s="84"/>
      <c r="C168" s="33"/>
      <c r="D168" s="33"/>
      <c r="E168" s="33"/>
    </row>
    <row r="169" spans="1:5" x14ac:dyDescent="0.35">
      <c r="A169" s="194">
        <v>164</v>
      </c>
      <c r="B169" s="84"/>
      <c r="C169" s="194"/>
      <c r="D169" s="33"/>
      <c r="E169" s="194"/>
    </row>
    <row r="170" spans="1:5" x14ac:dyDescent="0.35">
      <c r="A170" s="194">
        <v>165</v>
      </c>
      <c r="B170" s="84"/>
      <c r="C170" s="33"/>
      <c r="D170" s="33"/>
      <c r="E170" s="33"/>
    </row>
    <row r="171" spans="1:5" x14ac:dyDescent="0.35">
      <c r="A171" s="194">
        <v>166</v>
      </c>
      <c r="B171" s="84"/>
      <c r="C171" s="194"/>
      <c r="D171" s="33"/>
      <c r="E171" s="194"/>
    </row>
    <row r="172" spans="1:5" x14ac:dyDescent="0.35">
      <c r="A172" s="194">
        <v>167</v>
      </c>
      <c r="B172" s="351"/>
      <c r="C172" s="33"/>
      <c r="D172" s="33"/>
      <c r="E172" s="33"/>
    </row>
    <row r="173" spans="1:5" x14ac:dyDescent="0.35">
      <c r="A173" s="194">
        <v>168</v>
      </c>
      <c r="B173" s="84"/>
      <c r="C173" s="33"/>
      <c r="D173" s="33"/>
      <c r="E173" s="33"/>
    </row>
    <row r="174" spans="1:5" x14ac:dyDescent="0.35">
      <c r="A174" s="194">
        <v>169</v>
      </c>
      <c r="B174" s="84"/>
      <c r="C174" s="33"/>
      <c r="D174" s="33"/>
      <c r="E174" s="33"/>
    </row>
    <row r="175" spans="1:5" x14ac:dyDescent="0.35">
      <c r="A175" s="194">
        <v>170</v>
      </c>
      <c r="B175" s="84"/>
      <c r="C175" s="33"/>
      <c r="D175" s="33"/>
      <c r="E175" s="33"/>
    </row>
    <row r="176" spans="1:5" x14ac:dyDescent="0.35">
      <c r="A176" s="194">
        <v>171</v>
      </c>
      <c r="B176" s="84"/>
      <c r="C176" s="194"/>
      <c r="D176" s="33"/>
      <c r="E176" s="194"/>
    </row>
    <row r="177" spans="1:5" x14ac:dyDescent="0.35">
      <c r="A177" s="194">
        <v>172</v>
      </c>
      <c r="B177" s="84"/>
      <c r="C177" s="33"/>
      <c r="D177" s="33"/>
      <c r="E177" s="33"/>
    </row>
    <row r="178" spans="1:5" x14ac:dyDescent="0.35">
      <c r="A178" s="194">
        <v>173</v>
      </c>
      <c r="B178" s="84"/>
      <c r="C178" s="33"/>
      <c r="D178" s="33"/>
      <c r="E178" s="33"/>
    </row>
    <row r="179" spans="1:5" x14ac:dyDescent="0.35">
      <c r="A179" s="194">
        <v>174</v>
      </c>
      <c r="B179" s="84"/>
      <c r="C179" s="33"/>
      <c r="D179" s="33"/>
      <c r="E179" s="33"/>
    </row>
    <row r="180" spans="1:5" x14ac:dyDescent="0.35">
      <c r="A180" s="194">
        <v>175</v>
      </c>
      <c r="B180" s="228"/>
      <c r="C180" s="33"/>
      <c r="D180" s="33"/>
      <c r="E180" s="33"/>
    </row>
    <row r="181" spans="1:5" x14ac:dyDescent="0.35">
      <c r="A181" s="194">
        <v>176</v>
      </c>
      <c r="B181" s="84"/>
      <c r="C181" s="194"/>
      <c r="D181" s="33"/>
      <c r="E181" s="194"/>
    </row>
    <row r="182" spans="1:5" x14ac:dyDescent="0.35">
      <c r="A182" s="194">
        <v>177</v>
      </c>
      <c r="B182" s="84"/>
      <c r="C182" s="33"/>
      <c r="D182" s="33"/>
      <c r="E182" s="33"/>
    </row>
    <row r="183" spans="1:5" x14ac:dyDescent="0.35">
      <c r="A183" s="194">
        <v>178</v>
      </c>
      <c r="B183" s="351"/>
      <c r="C183" s="33"/>
      <c r="D183" s="33"/>
      <c r="E183" s="33"/>
    </row>
    <row r="184" spans="1:5" x14ac:dyDescent="0.35">
      <c r="A184" s="194">
        <v>179</v>
      </c>
      <c r="B184" s="84"/>
      <c r="C184" s="33"/>
      <c r="D184" s="33"/>
      <c r="E184" s="33"/>
    </row>
    <row r="185" spans="1:5" x14ac:dyDescent="0.35">
      <c r="A185" s="194">
        <v>180</v>
      </c>
      <c r="B185" s="84"/>
      <c r="C185" s="33"/>
      <c r="D185" s="33"/>
      <c r="E185" s="33"/>
    </row>
    <row r="186" spans="1:5" x14ac:dyDescent="0.35">
      <c r="A186" s="194">
        <v>181</v>
      </c>
      <c r="B186" s="84"/>
      <c r="C186" s="194"/>
      <c r="D186" s="33"/>
      <c r="E186" s="194"/>
    </row>
    <row r="187" spans="1:5" x14ac:dyDescent="0.35">
      <c r="A187" s="194">
        <v>182</v>
      </c>
      <c r="B187" s="84"/>
      <c r="C187" s="33"/>
      <c r="D187" s="33"/>
      <c r="E187" s="33"/>
    </row>
    <row r="188" spans="1:5" x14ac:dyDescent="0.35">
      <c r="A188" s="194">
        <v>183</v>
      </c>
      <c r="B188" s="84"/>
      <c r="C188" s="33"/>
      <c r="D188" s="33"/>
      <c r="E188" s="33"/>
    </row>
    <row r="189" spans="1:5" x14ac:dyDescent="0.35">
      <c r="A189" s="194">
        <v>184</v>
      </c>
      <c r="B189" s="84"/>
      <c r="C189" s="33"/>
      <c r="D189" s="33"/>
      <c r="E189" s="33"/>
    </row>
    <row r="190" spans="1:5" x14ac:dyDescent="0.35">
      <c r="A190" s="194">
        <v>185</v>
      </c>
      <c r="B190" s="84"/>
      <c r="C190" s="33"/>
      <c r="D190" s="33"/>
      <c r="E190" s="33"/>
    </row>
    <row r="191" spans="1:5" x14ac:dyDescent="0.35">
      <c r="A191" s="194">
        <v>186</v>
      </c>
      <c r="B191" s="84"/>
      <c r="C191" s="194"/>
      <c r="D191" s="33"/>
      <c r="E191" s="194"/>
    </row>
    <row r="192" spans="1:5" x14ac:dyDescent="0.35">
      <c r="A192" s="194">
        <v>187</v>
      </c>
      <c r="B192" s="84"/>
      <c r="C192" s="194"/>
      <c r="D192" s="33"/>
      <c r="E192" s="194"/>
    </row>
    <row r="193" spans="1:5" x14ac:dyDescent="0.35">
      <c r="A193" s="194">
        <v>188</v>
      </c>
      <c r="B193" s="84"/>
      <c r="C193" s="194"/>
      <c r="D193" s="33"/>
      <c r="E193" s="194"/>
    </row>
    <row r="194" spans="1:5" x14ac:dyDescent="0.35">
      <c r="A194" s="194">
        <v>189</v>
      </c>
      <c r="B194" s="84"/>
      <c r="C194" s="194"/>
      <c r="D194" s="33"/>
      <c r="E194" s="194"/>
    </row>
    <row r="195" spans="1:5" x14ac:dyDescent="0.35">
      <c r="A195" s="194">
        <v>190</v>
      </c>
      <c r="B195" s="84"/>
      <c r="C195" s="194"/>
      <c r="D195" s="33"/>
      <c r="E195" s="194"/>
    </row>
    <row r="196" spans="1:5" x14ac:dyDescent="0.35">
      <c r="A196" s="194">
        <v>191</v>
      </c>
      <c r="B196" s="84"/>
      <c r="C196" s="194"/>
      <c r="D196" s="33"/>
      <c r="E196" s="194"/>
    </row>
    <row r="197" spans="1:5" x14ac:dyDescent="0.35">
      <c r="A197" s="194">
        <v>192</v>
      </c>
      <c r="B197" s="84"/>
      <c r="C197" s="33"/>
      <c r="D197" s="33"/>
      <c r="E197" s="33"/>
    </row>
    <row r="198" spans="1:5" x14ac:dyDescent="0.35">
      <c r="A198" s="194">
        <v>193</v>
      </c>
      <c r="B198" s="84"/>
      <c r="C198" s="33"/>
      <c r="D198" s="33"/>
      <c r="E198" s="33"/>
    </row>
    <row r="199" spans="1:5" x14ac:dyDescent="0.35">
      <c r="A199" s="194">
        <v>194</v>
      </c>
      <c r="B199" s="84"/>
      <c r="C199" s="33"/>
      <c r="D199" s="33"/>
      <c r="E199" s="33"/>
    </row>
    <row r="200" spans="1:5" x14ac:dyDescent="0.35">
      <c r="A200" s="194">
        <v>195</v>
      </c>
      <c r="B200" s="84"/>
      <c r="C200" s="33"/>
      <c r="D200" s="33"/>
      <c r="E200" s="33"/>
    </row>
    <row r="201" spans="1:5" x14ac:dyDescent="0.35">
      <c r="A201" s="194">
        <v>196</v>
      </c>
      <c r="B201" s="84"/>
      <c r="C201" s="33"/>
      <c r="D201" s="33"/>
      <c r="E201" s="33"/>
    </row>
    <row r="202" spans="1:5" x14ac:dyDescent="0.35">
      <c r="A202" s="194">
        <v>197</v>
      </c>
      <c r="B202" s="84"/>
      <c r="C202" s="33"/>
      <c r="D202" s="33"/>
      <c r="E202" s="33"/>
    </row>
    <row r="203" spans="1:5" x14ac:dyDescent="0.35">
      <c r="A203" s="194">
        <v>198</v>
      </c>
      <c r="B203" s="84"/>
      <c r="C203" s="194"/>
      <c r="D203" s="33"/>
      <c r="E203" s="194"/>
    </row>
    <row r="204" spans="1:5" x14ac:dyDescent="0.35">
      <c r="A204" s="194">
        <v>199</v>
      </c>
      <c r="B204" s="84"/>
      <c r="C204" s="33"/>
      <c r="D204" s="33"/>
      <c r="E204" s="33"/>
    </row>
    <row r="205" spans="1:5" x14ac:dyDescent="0.35">
      <c r="A205" s="194">
        <v>200</v>
      </c>
      <c r="B205" s="84"/>
      <c r="C205" s="194"/>
      <c r="D205" s="33"/>
      <c r="E205" s="194"/>
    </row>
    <row r="206" spans="1:5" x14ac:dyDescent="0.35">
      <c r="A206" s="194">
        <v>201</v>
      </c>
      <c r="B206" s="84"/>
      <c r="C206" s="33"/>
      <c r="D206" s="33"/>
      <c r="E206" s="33"/>
    </row>
    <row r="207" spans="1:5" x14ac:dyDescent="0.35">
      <c r="A207" s="194">
        <v>202</v>
      </c>
      <c r="B207" s="84"/>
      <c r="C207" s="194"/>
      <c r="D207" s="33"/>
      <c r="E207" s="194"/>
    </row>
    <row r="208" spans="1:5" x14ac:dyDescent="0.35">
      <c r="A208" s="194">
        <v>203</v>
      </c>
      <c r="B208" s="84"/>
      <c r="C208" s="194"/>
      <c r="D208" s="33"/>
      <c r="E208" s="194"/>
    </row>
    <row r="209" spans="1:5" x14ac:dyDescent="0.35">
      <c r="A209" s="194">
        <v>204</v>
      </c>
      <c r="B209" s="84"/>
      <c r="C209" s="194"/>
      <c r="D209" s="33"/>
      <c r="E209" s="194"/>
    </row>
    <row r="210" spans="1:5" x14ac:dyDescent="0.35">
      <c r="A210" s="194">
        <v>205</v>
      </c>
      <c r="B210" s="84"/>
      <c r="C210" s="194"/>
      <c r="D210" s="33"/>
      <c r="E210" s="194"/>
    </row>
    <row r="211" spans="1:5" x14ac:dyDescent="0.35">
      <c r="A211" s="194">
        <v>206</v>
      </c>
      <c r="B211" s="84"/>
      <c r="C211" s="194"/>
      <c r="D211" s="33"/>
      <c r="E211" s="194"/>
    </row>
    <row r="212" spans="1:5" x14ac:dyDescent="0.35">
      <c r="A212" s="194">
        <v>207</v>
      </c>
      <c r="B212" s="84"/>
      <c r="C212" s="194"/>
      <c r="D212" s="33"/>
      <c r="E212" s="194"/>
    </row>
    <row r="213" spans="1:5" x14ac:dyDescent="0.35">
      <c r="A213" s="194">
        <v>208</v>
      </c>
      <c r="B213" s="84"/>
      <c r="C213" s="194"/>
      <c r="D213" s="33"/>
      <c r="E213" s="194"/>
    </row>
    <row r="214" spans="1:5" x14ac:dyDescent="0.35">
      <c r="A214" s="194">
        <v>209</v>
      </c>
      <c r="B214" s="84"/>
      <c r="C214" s="194"/>
      <c r="D214" s="33"/>
      <c r="E214" s="194"/>
    </row>
    <row r="215" spans="1:5" x14ac:dyDescent="0.35">
      <c r="A215" s="194">
        <v>210</v>
      </c>
      <c r="B215" s="84"/>
      <c r="C215" s="194"/>
      <c r="D215" s="33"/>
      <c r="E215" s="194"/>
    </row>
    <row r="216" spans="1:5" x14ac:dyDescent="0.35">
      <c r="A216" s="194">
        <v>211</v>
      </c>
      <c r="B216" s="84"/>
      <c r="C216" s="194"/>
      <c r="D216" s="33"/>
      <c r="E216" s="194"/>
    </row>
    <row r="217" spans="1:5" x14ac:dyDescent="0.35">
      <c r="A217" s="194">
        <v>212</v>
      </c>
      <c r="B217" s="84"/>
      <c r="C217" s="194"/>
      <c r="D217" s="33"/>
      <c r="E217" s="194"/>
    </row>
    <row r="218" spans="1:5" x14ac:dyDescent="0.35">
      <c r="A218" s="194">
        <v>213</v>
      </c>
      <c r="B218" s="84"/>
      <c r="C218" s="194"/>
      <c r="D218" s="33"/>
      <c r="E218" s="194"/>
    </row>
    <row r="219" spans="1:5" x14ac:dyDescent="0.35">
      <c r="A219" s="194">
        <v>214</v>
      </c>
      <c r="B219" s="84"/>
      <c r="C219" s="194"/>
      <c r="D219" s="33"/>
      <c r="E219" s="194"/>
    </row>
    <row r="220" spans="1:5" x14ac:dyDescent="0.35">
      <c r="A220" s="194">
        <v>215</v>
      </c>
      <c r="B220" s="84"/>
      <c r="C220" s="194"/>
      <c r="D220" s="33"/>
      <c r="E220" s="194"/>
    </row>
    <row r="221" spans="1:5" x14ac:dyDescent="0.35">
      <c r="A221" s="194">
        <v>216</v>
      </c>
      <c r="B221" s="351"/>
      <c r="C221" s="33"/>
      <c r="D221" s="33"/>
      <c r="E221" s="33"/>
    </row>
    <row r="222" spans="1:5" x14ac:dyDescent="0.35">
      <c r="A222" s="194">
        <v>217</v>
      </c>
      <c r="B222" s="84"/>
      <c r="C222" s="33"/>
      <c r="D222" s="33"/>
      <c r="E222" s="33"/>
    </row>
    <row r="223" spans="1:5" x14ac:dyDescent="0.35">
      <c r="A223" s="194">
        <v>218</v>
      </c>
      <c r="B223" s="84"/>
      <c r="C223" s="33"/>
      <c r="D223" s="33"/>
      <c r="E223" s="33"/>
    </row>
    <row r="224" spans="1:5" x14ac:dyDescent="0.35">
      <c r="A224" s="194">
        <v>219</v>
      </c>
      <c r="B224" s="351"/>
      <c r="C224" s="194"/>
      <c r="D224" s="33"/>
      <c r="E224" s="194"/>
    </row>
    <row r="225" spans="1:5" x14ac:dyDescent="0.35">
      <c r="A225" s="194">
        <v>220</v>
      </c>
      <c r="B225" s="84"/>
      <c r="C225" s="194"/>
      <c r="D225" s="33"/>
      <c r="E225" s="194"/>
    </row>
    <row r="226" spans="1:5" x14ac:dyDescent="0.35">
      <c r="A226" s="194">
        <v>221</v>
      </c>
      <c r="B226" s="84"/>
      <c r="C226" s="33"/>
      <c r="D226" s="33"/>
      <c r="E226" s="33"/>
    </row>
    <row r="227" spans="1:5" x14ac:dyDescent="0.35">
      <c r="A227" s="194">
        <v>222</v>
      </c>
      <c r="B227" s="84"/>
      <c r="C227" s="33"/>
      <c r="D227" s="33"/>
      <c r="E227" s="33"/>
    </row>
    <row r="228" spans="1:5" x14ac:dyDescent="0.35">
      <c r="A228" s="194">
        <v>223</v>
      </c>
      <c r="B228" s="84"/>
      <c r="C228" s="33"/>
      <c r="D228" s="33"/>
      <c r="E228" s="33"/>
    </row>
    <row r="229" spans="1:5" x14ac:dyDescent="0.35">
      <c r="A229" s="194">
        <v>224</v>
      </c>
      <c r="B229" s="84"/>
      <c r="C229" s="33"/>
      <c r="D229" s="33"/>
      <c r="E229" s="33"/>
    </row>
    <row r="230" spans="1:5" x14ac:dyDescent="0.35">
      <c r="A230" s="194">
        <v>225</v>
      </c>
      <c r="B230" s="84"/>
      <c r="C230" s="33"/>
      <c r="D230" s="33"/>
      <c r="E230" s="33"/>
    </row>
    <row r="231" spans="1:5" x14ac:dyDescent="0.35">
      <c r="A231" s="194">
        <v>226</v>
      </c>
      <c r="B231" s="84"/>
      <c r="C231" s="33"/>
      <c r="D231" s="33"/>
      <c r="E231" s="33"/>
    </row>
    <row r="232" spans="1:5" x14ac:dyDescent="0.35">
      <c r="A232" s="194">
        <v>227</v>
      </c>
      <c r="B232" s="84"/>
      <c r="C232" s="33"/>
      <c r="D232" s="33"/>
      <c r="E232" s="33"/>
    </row>
    <row r="233" spans="1:5" x14ac:dyDescent="0.35">
      <c r="A233" s="194">
        <v>228</v>
      </c>
      <c r="B233" s="84"/>
      <c r="C233" s="194"/>
      <c r="D233" s="33"/>
      <c r="E233" s="194"/>
    </row>
    <row r="234" spans="1:5" x14ac:dyDescent="0.35">
      <c r="A234" s="194">
        <v>229</v>
      </c>
      <c r="B234" s="84"/>
      <c r="C234" s="33"/>
      <c r="D234" s="33"/>
      <c r="E234" s="33"/>
    </row>
    <row r="235" spans="1:5" x14ac:dyDescent="0.35">
      <c r="A235" s="194">
        <v>230</v>
      </c>
      <c r="B235" s="84"/>
      <c r="C235" s="33"/>
      <c r="D235" s="33"/>
      <c r="E235" s="33"/>
    </row>
    <row r="236" spans="1:5" x14ac:dyDescent="0.35">
      <c r="A236" s="194">
        <v>231</v>
      </c>
      <c r="B236" s="84"/>
      <c r="C236" s="33"/>
      <c r="D236" s="33"/>
      <c r="E236" s="33"/>
    </row>
    <row r="237" spans="1:5" x14ac:dyDescent="0.35">
      <c r="A237" s="194">
        <v>232</v>
      </c>
      <c r="B237" s="84"/>
      <c r="C237" s="33"/>
      <c r="D237" s="33"/>
      <c r="E237" s="33"/>
    </row>
    <row r="238" spans="1:5" x14ac:dyDescent="0.35">
      <c r="A238" s="194">
        <v>233</v>
      </c>
      <c r="B238" s="84"/>
      <c r="C238" s="33"/>
      <c r="D238" s="33"/>
      <c r="E238" s="33"/>
    </row>
    <row r="239" spans="1:5" x14ac:dyDescent="0.35">
      <c r="A239" s="194">
        <v>234</v>
      </c>
      <c r="B239" s="84"/>
      <c r="C239" s="33"/>
      <c r="D239" s="33"/>
      <c r="E239" s="33"/>
    </row>
    <row r="240" spans="1:5" x14ac:dyDescent="0.35">
      <c r="A240" s="194">
        <v>235</v>
      </c>
      <c r="B240" s="84"/>
      <c r="C240" s="33"/>
      <c r="D240" s="33"/>
      <c r="E240" s="33"/>
    </row>
    <row r="241" spans="1:5" x14ac:dyDescent="0.35">
      <c r="A241" s="194">
        <v>236</v>
      </c>
      <c r="B241" s="84"/>
      <c r="C241" s="194"/>
      <c r="D241" s="33"/>
      <c r="E241" s="194"/>
    </row>
    <row r="242" spans="1:5" x14ac:dyDescent="0.35">
      <c r="A242" s="194">
        <v>237</v>
      </c>
      <c r="B242" s="84"/>
      <c r="C242" s="194"/>
      <c r="D242" s="33"/>
      <c r="E242" s="194"/>
    </row>
    <row r="243" spans="1:5" x14ac:dyDescent="0.35">
      <c r="A243" s="194">
        <v>238</v>
      </c>
      <c r="B243" s="84"/>
      <c r="C243" s="33"/>
      <c r="D243" s="33"/>
      <c r="E243" s="33"/>
    </row>
    <row r="244" spans="1:5" x14ac:dyDescent="0.35">
      <c r="A244" s="194">
        <v>239</v>
      </c>
      <c r="B244" s="84"/>
      <c r="C244" s="33"/>
      <c r="D244" s="33"/>
      <c r="E244" s="33"/>
    </row>
    <row r="245" spans="1:5" x14ac:dyDescent="0.35">
      <c r="A245" s="194">
        <v>240</v>
      </c>
      <c r="B245" s="84"/>
      <c r="C245" s="33"/>
      <c r="D245" s="33"/>
      <c r="E245" s="33"/>
    </row>
    <row r="246" spans="1:5" x14ac:dyDescent="0.35">
      <c r="A246" s="194">
        <v>241</v>
      </c>
      <c r="B246" s="84"/>
      <c r="C246" s="33"/>
      <c r="D246" s="33"/>
      <c r="E246" s="33"/>
    </row>
    <row r="247" spans="1:5" x14ac:dyDescent="0.35">
      <c r="A247" s="194">
        <v>242</v>
      </c>
      <c r="B247" s="84"/>
      <c r="C247" s="33"/>
      <c r="D247" s="33"/>
      <c r="E247" s="33"/>
    </row>
    <row r="248" spans="1:5" x14ac:dyDescent="0.35">
      <c r="A248" s="194">
        <v>243</v>
      </c>
      <c r="B248" s="84"/>
      <c r="C248" s="33"/>
      <c r="D248" s="33"/>
      <c r="E248" s="33"/>
    </row>
    <row r="249" spans="1:5" x14ac:dyDescent="0.35">
      <c r="A249" s="194">
        <v>244</v>
      </c>
      <c r="B249" s="84"/>
      <c r="C249" s="33"/>
      <c r="D249" s="33"/>
      <c r="E249" s="33"/>
    </row>
    <row r="250" spans="1:5" x14ac:dyDescent="0.35">
      <c r="A250" s="194">
        <v>245</v>
      </c>
      <c r="B250" s="84"/>
      <c r="C250" s="194"/>
      <c r="D250" s="33"/>
      <c r="E250" s="194"/>
    </row>
    <row r="251" spans="1:5" x14ac:dyDescent="0.35">
      <c r="A251" s="194">
        <v>246</v>
      </c>
      <c r="B251" s="84"/>
      <c r="C251" s="33"/>
      <c r="D251" s="33"/>
      <c r="E251" s="33"/>
    </row>
    <row r="252" spans="1:5" x14ac:dyDescent="0.35">
      <c r="A252" s="194">
        <v>247</v>
      </c>
      <c r="B252" s="84"/>
      <c r="C252" s="33"/>
      <c r="D252" s="33"/>
      <c r="E252" s="33"/>
    </row>
    <row r="253" spans="1:5" x14ac:dyDescent="0.35">
      <c r="A253" s="194">
        <v>248</v>
      </c>
      <c r="B253" s="84"/>
      <c r="C253" s="33"/>
      <c r="D253" s="33"/>
      <c r="E253" s="33"/>
    </row>
    <row r="254" spans="1:5" x14ac:dyDescent="0.35">
      <c r="A254" s="194">
        <v>249</v>
      </c>
      <c r="B254" s="84"/>
      <c r="C254" s="194"/>
      <c r="D254" s="33"/>
      <c r="E254" s="194"/>
    </row>
    <row r="255" spans="1:5" x14ac:dyDescent="0.35">
      <c r="A255" s="194">
        <v>250</v>
      </c>
      <c r="B255" s="84"/>
      <c r="C255" s="33"/>
      <c r="D255" s="33"/>
      <c r="E255" s="33"/>
    </row>
    <row r="256" spans="1:5" x14ac:dyDescent="0.35">
      <c r="A256" s="194">
        <v>251</v>
      </c>
      <c r="B256" s="84"/>
      <c r="C256" s="33"/>
      <c r="D256" s="33"/>
      <c r="E256" s="33"/>
    </row>
    <row r="257" spans="1:5" x14ac:dyDescent="0.35">
      <c r="A257" s="194">
        <v>252</v>
      </c>
      <c r="B257" s="84"/>
      <c r="C257" s="33"/>
      <c r="D257" s="33"/>
      <c r="E257" s="33"/>
    </row>
    <row r="258" spans="1:5" x14ac:dyDescent="0.35">
      <c r="A258" s="194">
        <v>253</v>
      </c>
      <c r="B258" s="84"/>
      <c r="C258" s="194"/>
      <c r="D258" s="33"/>
      <c r="E258" s="194"/>
    </row>
    <row r="259" spans="1:5" x14ac:dyDescent="0.35">
      <c r="A259" s="194">
        <v>254</v>
      </c>
      <c r="B259" s="84"/>
      <c r="C259" s="33"/>
      <c r="D259" s="33"/>
      <c r="E259" s="33"/>
    </row>
    <row r="260" spans="1:5" x14ac:dyDescent="0.35">
      <c r="A260" s="194">
        <v>255</v>
      </c>
      <c r="B260" s="84"/>
      <c r="C260" s="33"/>
      <c r="D260" s="33"/>
      <c r="E260" s="33"/>
    </row>
    <row r="261" spans="1:5" x14ac:dyDescent="0.35">
      <c r="A261" s="194">
        <v>256</v>
      </c>
      <c r="B261" s="84"/>
      <c r="C261" s="33"/>
      <c r="D261" s="33"/>
      <c r="E261" s="33"/>
    </row>
    <row r="262" spans="1:5" x14ac:dyDescent="0.35">
      <c r="A262" s="194">
        <v>257</v>
      </c>
      <c r="B262" s="84"/>
      <c r="C262" s="194"/>
      <c r="D262" s="33"/>
      <c r="E262" s="194"/>
    </row>
    <row r="263" spans="1:5" x14ac:dyDescent="0.35">
      <c r="A263" s="194">
        <v>258</v>
      </c>
      <c r="B263" s="84"/>
      <c r="C263" s="33"/>
      <c r="D263" s="33"/>
      <c r="E263" s="33"/>
    </row>
    <row r="264" spans="1:5" x14ac:dyDescent="0.35">
      <c r="A264" s="194">
        <v>259</v>
      </c>
      <c r="B264" s="351"/>
      <c r="C264" s="33"/>
      <c r="D264" s="33"/>
      <c r="E264" s="33"/>
    </row>
    <row r="265" spans="1:5" x14ac:dyDescent="0.35">
      <c r="A265" s="194">
        <v>260</v>
      </c>
      <c r="B265" s="84"/>
      <c r="C265" s="33"/>
      <c r="D265" s="33"/>
      <c r="E265" s="33"/>
    </row>
    <row r="266" spans="1:5" x14ac:dyDescent="0.35">
      <c r="A266" s="194">
        <v>261</v>
      </c>
      <c r="B266" s="84"/>
      <c r="C266" s="194"/>
      <c r="D266" s="33"/>
      <c r="E266" s="194"/>
    </row>
    <row r="267" spans="1:5" x14ac:dyDescent="0.35">
      <c r="A267" s="194">
        <v>262</v>
      </c>
      <c r="B267" s="84"/>
      <c r="C267" s="33"/>
      <c r="D267" s="33"/>
      <c r="E267" s="33"/>
    </row>
    <row r="268" spans="1:5" x14ac:dyDescent="0.35">
      <c r="A268" s="194">
        <v>263</v>
      </c>
      <c r="B268" s="84"/>
      <c r="C268" s="33"/>
      <c r="D268" s="33"/>
      <c r="E268" s="33"/>
    </row>
    <row r="269" spans="1:5" x14ac:dyDescent="0.35">
      <c r="A269" s="194">
        <v>264</v>
      </c>
      <c r="B269" s="84"/>
      <c r="C269" s="194"/>
      <c r="D269" s="33"/>
      <c r="E269" s="194"/>
    </row>
    <row r="270" spans="1:5" x14ac:dyDescent="0.35">
      <c r="A270" s="194">
        <v>265</v>
      </c>
      <c r="B270" s="84"/>
      <c r="C270" s="33"/>
      <c r="D270" s="33"/>
      <c r="E270" s="33"/>
    </row>
    <row r="271" spans="1:5" x14ac:dyDescent="0.35">
      <c r="A271" s="194">
        <v>266</v>
      </c>
      <c r="B271" s="84"/>
      <c r="C271" s="33"/>
      <c r="D271" s="33"/>
      <c r="E271" s="33"/>
    </row>
    <row r="272" spans="1:5" x14ac:dyDescent="0.35">
      <c r="A272" s="194">
        <v>267</v>
      </c>
      <c r="B272" s="84"/>
      <c r="C272" s="194"/>
      <c r="D272" s="33"/>
      <c r="E272" s="194"/>
    </row>
    <row r="273" spans="1:5" x14ac:dyDescent="0.35">
      <c r="A273" s="194">
        <v>268</v>
      </c>
      <c r="B273" s="84"/>
      <c r="C273" s="33"/>
      <c r="D273" s="33"/>
      <c r="E273" s="33"/>
    </row>
    <row r="274" spans="1:5" x14ac:dyDescent="0.35">
      <c r="A274" s="194">
        <v>269</v>
      </c>
      <c r="B274" s="84"/>
      <c r="C274" s="33"/>
      <c r="D274" s="33"/>
      <c r="E274" s="33"/>
    </row>
    <row r="275" spans="1:5" x14ac:dyDescent="0.35">
      <c r="A275" s="352" t="s">
        <v>581</v>
      </c>
      <c r="B275" s="352"/>
      <c r="C275" s="346">
        <f>SUM(C6:C274)</f>
        <v>0</v>
      </c>
      <c r="D275" s="347"/>
      <c r="E275" s="346"/>
    </row>
    <row r="276" spans="1:5" x14ac:dyDescent="0.35">
      <c r="A276" s="352" t="s">
        <v>582</v>
      </c>
      <c r="B276" s="352"/>
      <c r="C276" s="346">
        <f>C275-10</f>
        <v>-10</v>
      </c>
      <c r="D276" s="347"/>
      <c r="E276" s="346"/>
    </row>
  </sheetData>
  <mergeCells count="3">
    <mergeCell ref="B1:E1"/>
    <mergeCell ref="B2:E2"/>
    <mergeCell ref="B3:E3"/>
  </mergeCells>
  <pageMargins left="0.74548611111111107" right="0.31496062992125984" top="0.35433070866141736" bottom="0.47244094488188981" header="0.31496062992125984" footer="0.31496062992125984"/>
  <pageSetup paperSize="9" scale="95" orientation="portrait" r:id="rId1"/>
  <headerFooter>
    <oddFooter>&amp;R&amp;P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3"/>
  <sheetViews>
    <sheetView zoomScale="85" zoomScaleNormal="85" workbookViewId="0">
      <pane ySplit="5" topLeftCell="A12" activePane="bottomLeft" state="frozen"/>
      <selection pane="bottomLeft"/>
    </sheetView>
  </sheetViews>
  <sheetFormatPr defaultColWidth="8.7265625" defaultRowHeight="14.5" x14ac:dyDescent="0.35"/>
  <cols>
    <col min="1" max="1" width="5.453125" style="153" customWidth="1"/>
    <col min="2" max="2" width="14" style="153" customWidth="1"/>
    <col min="3" max="3" width="40.7265625" style="153" customWidth="1"/>
    <col min="4" max="4" width="5.1796875" style="165" customWidth="1"/>
    <col min="5" max="5" width="5.1796875" style="164" customWidth="1"/>
    <col min="6" max="6" width="12.54296875" style="154" customWidth="1"/>
    <col min="7" max="7" width="11.7265625" style="154" customWidth="1"/>
    <col min="8" max="8" width="8.7265625" style="81"/>
    <col min="9" max="9" width="8.7265625" style="81" customWidth="1"/>
    <col min="10" max="16384" width="8.7265625" style="81"/>
  </cols>
  <sheetData>
    <row r="1" spans="1:7" ht="18.649999999999999" customHeight="1" x14ac:dyDescent="0.35">
      <c r="B1" s="744" t="s">
        <v>444</v>
      </c>
      <c r="C1" s="744"/>
      <c r="D1" s="744"/>
      <c r="E1" s="744"/>
      <c r="F1" s="744"/>
      <c r="G1" s="744"/>
    </row>
    <row r="2" spans="1:7" ht="18.649999999999999" customHeight="1" x14ac:dyDescent="0.35">
      <c r="B2" s="744" t="str">
        <f>'E. Koneksi antar Unsur dlm MK'!C2</f>
        <v>PROGRAM STUDI BAHASA DAN SASTRA ARAB (BSA)</v>
      </c>
      <c r="C2" s="744"/>
      <c r="D2" s="744"/>
      <c r="E2" s="744"/>
      <c r="F2" s="744"/>
      <c r="G2" s="744"/>
    </row>
    <row r="3" spans="1:7" ht="18.649999999999999" customHeight="1" x14ac:dyDescent="0.35">
      <c r="B3" s="745" t="str">
        <f>'E. Koneksi antar Unsur dlm MK'!C3</f>
        <v>FAKULTAS USHULUDDIN, ADAB DAN HUMANIKORA IAIN JEMBER TAHUN 2019</v>
      </c>
      <c r="C3" s="745"/>
      <c r="D3" s="745"/>
      <c r="E3" s="745"/>
      <c r="F3" s="745"/>
      <c r="G3" s="745"/>
    </row>
    <row r="4" spans="1:7" x14ac:dyDescent="0.35">
      <c r="A4" s="734" t="s">
        <v>70</v>
      </c>
      <c r="B4" s="734" t="s">
        <v>156</v>
      </c>
      <c r="C4" s="746" t="s">
        <v>511</v>
      </c>
      <c r="D4" s="748" t="s">
        <v>512</v>
      </c>
      <c r="E4" s="749"/>
      <c r="F4" s="747" t="s">
        <v>514</v>
      </c>
      <c r="G4" s="734"/>
    </row>
    <row r="5" spans="1:7" x14ac:dyDescent="0.35">
      <c r="A5" s="734"/>
      <c r="B5" s="734"/>
      <c r="C5" s="746"/>
      <c r="D5" s="750">
        <f>SUM(E6:E62)</f>
        <v>146</v>
      </c>
      <c r="E5" s="751"/>
      <c r="F5" s="336" t="s">
        <v>515</v>
      </c>
      <c r="G5" s="337" t="s">
        <v>516</v>
      </c>
    </row>
    <row r="6" spans="1:7" x14ac:dyDescent="0.35">
      <c r="A6" s="152">
        <v>1</v>
      </c>
      <c r="B6" s="99" t="str">
        <f>'E. Koneksi antar Unsur dlm MK'!B7</f>
        <v>INSS11901</v>
      </c>
      <c r="C6" s="231" t="str">
        <f>'E. Koneksi antar Unsur dlm MK'!C7</f>
        <v xml:space="preserve">Pancasila  </v>
      </c>
      <c r="D6" s="251"/>
      <c r="E6" s="252">
        <f>'E. Koneksi antar Unsur dlm MK'!D7</f>
        <v>2</v>
      </c>
      <c r="F6" s="166" t="s">
        <v>441</v>
      </c>
      <c r="G6" s="152"/>
    </row>
    <row r="7" spans="1:7" x14ac:dyDescent="0.35">
      <c r="A7" s="152">
        <v>2</v>
      </c>
      <c r="B7" s="99" t="str">
        <f>'E. Koneksi antar Unsur dlm MK'!B10</f>
        <v>INSS11902</v>
      </c>
      <c r="C7" s="231" t="str">
        <f>'E. Koneksi antar Unsur dlm MK'!C10</f>
        <v>Pendidikan Kewarganegaraan</v>
      </c>
      <c r="D7" s="251"/>
      <c r="E7" s="252">
        <f>'E. Koneksi antar Unsur dlm MK'!D10</f>
        <v>2</v>
      </c>
      <c r="F7" s="102" t="s">
        <v>441</v>
      </c>
      <c r="G7" s="152"/>
    </row>
    <row r="8" spans="1:7" x14ac:dyDescent="0.35">
      <c r="A8" s="152">
        <v>3</v>
      </c>
      <c r="B8" s="99" t="str">
        <f>'E. Koneksi antar Unsur dlm MK'!B13</f>
        <v>INSS11903</v>
      </c>
      <c r="C8" s="231" t="str">
        <f>'E. Koneksi antar Unsur dlm MK'!C13</f>
        <v>Bahasa Indonesia</v>
      </c>
      <c r="D8" s="251"/>
      <c r="E8" s="252">
        <f>'E. Koneksi antar Unsur dlm MK'!D13</f>
        <v>2</v>
      </c>
      <c r="F8" s="102" t="s">
        <v>441</v>
      </c>
      <c r="G8" s="152"/>
    </row>
    <row r="9" spans="1:7" x14ac:dyDescent="0.35">
      <c r="A9" s="152">
        <v>4</v>
      </c>
      <c r="B9" s="99" t="str">
        <f>'E. Koneksi antar Unsur dlm MK'!B16</f>
        <v>INSS11904</v>
      </c>
      <c r="C9" s="231" t="str">
        <f>'E. Koneksi antar Unsur dlm MK'!C16</f>
        <v>Pengantar Studi Islam</v>
      </c>
      <c r="D9" s="251"/>
      <c r="E9" s="252">
        <f>'E. Koneksi antar Unsur dlm MK'!D16</f>
        <v>2</v>
      </c>
      <c r="F9" s="102" t="s">
        <v>441</v>
      </c>
      <c r="G9" s="152"/>
    </row>
    <row r="10" spans="1:7" x14ac:dyDescent="0.35">
      <c r="A10" s="152">
        <v>5</v>
      </c>
      <c r="B10" s="99" t="str">
        <f>'E. Koneksi antar Unsur dlm MK'!B19</f>
        <v>INSS11905</v>
      </c>
      <c r="C10" s="231" t="str">
        <f>'E. Koneksi antar Unsur dlm MK'!C19</f>
        <v>Peradaban Islam dan Islam Nusantara</v>
      </c>
      <c r="D10" s="251"/>
      <c r="E10" s="252">
        <f>'E. Koneksi antar Unsur dlm MK'!D19</f>
        <v>4</v>
      </c>
      <c r="F10" s="102" t="s">
        <v>441</v>
      </c>
      <c r="G10" s="152"/>
    </row>
    <row r="11" spans="1:7" x14ac:dyDescent="0.35">
      <c r="A11" s="152">
        <v>6</v>
      </c>
      <c r="B11" s="99" t="str">
        <f>'E. Koneksi antar Unsur dlm MK'!B22</f>
        <v>INSS11906</v>
      </c>
      <c r="C11" s="231" t="str">
        <f>'E. Koneksi antar Unsur dlm MK'!C22</f>
        <v xml:space="preserve">Bahasa Arab </v>
      </c>
      <c r="D11" s="251"/>
      <c r="E11" s="252">
        <f>'E. Koneksi antar Unsur dlm MK'!D22</f>
        <v>2</v>
      </c>
      <c r="F11" s="102" t="s">
        <v>441</v>
      </c>
      <c r="G11" s="152"/>
    </row>
    <row r="12" spans="1:7" x14ac:dyDescent="0.35">
      <c r="A12" s="152">
        <v>7</v>
      </c>
      <c r="B12" s="99" t="str">
        <f>'E. Koneksi antar Unsur dlm MK'!B25</f>
        <v>INSS11907</v>
      </c>
      <c r="C12" s="231" t="str">
        <f>'E. Koneksi antar Unsur dlm MK'!C25</f>
        <v>Bahasa Inggris</v>
      </c>
      <c r="D12" s="251"/>
      <c r="E12" s="252">
        <f>'E. Koneksi antar Unsur dlm MK'!D25</f>
        <v>2</v>
      </c>
      <c r="F12" s="102" t="s">
        <v>441</v>
      </c>
      <c r="G12" s="152"/>
    </row>
    <row r="13" spans="1:7" x14ac:dyDescent="0.35">
      <c r="A13" s="152">
        <v>8</v>
      </c>
      <c r="B13" s="99" t="str">
        <f>'E. Koneksi antar Unsur dlm MK'!B28</f>
        <v>INSS11908</v>
      </c>
      <c r="C13" s="231" t="str">
        <f>'E. Koneksi antar Unsur dlm MK'!C28</f>
        <v>Akhlak dan Tasawuf</v>
      </c>
      <c r="D13" s="251"/>
      <c r="E13" s="252">
        <f>'E. Koneksi antar Unsur dlm MK'!D28</f>
        <v>2</v>
      </c>
      <c r="F13" s="102" t="s">
        <v>441</v>
      </c>
      <c r="G13" s="152"/>
    </row>
    <row r="14" spans="1:7" x14ac:dyDescent="0.35">
      <c r="A14" s="152">
        <v>9</v>
      </c>
      <c r="B14" s="99" t="str">
        <f>'E. Koneksi antar Unsur dlm MK'!B31</f>
        <v>INSS11909</v>
      </c>
      <c r="C14" s="231" t="str">
        <f>'E. Koneksi antar Unsur dlm MK'!C31</f>
        <v>Filsafat  Umum</v>
      </c>
      <c r="D14" s="251"/>
      <c r="E14" s="252">
        <f>'E. Koneksi antar Unsur dlm MK'!D31</f>
        <v>2</v>
      </c>
      <c r="F14" s="102" t="s">
        <v>441</v>
      </c>
      <c r="G14" s="152"/>
    </row>
    <row r="15" spans="1:7" x14ac:dyDescent="0.35">
      <c r="A15" s="152">
        <v>10</v>
      </c>
      <c r="B15" s="99" t="str">
        <f>'E. Koneksi antar Unsur dlm MK'!B34</f>
        <v>INSS11910</v>
      </c>
      <c r="C15" s="231" t="str">
        <f>'E. Koneksi antar Unsur dlm MK'!C34</f>
        <v>KKN</v>
      </c>
      <c r="D15" s="251"/>
      <c r="E15" s="252">
        <f>'E. Koneksi antar Unsur dlm MK'!D34</f>
        <v>4</v>
      </c>
      <c r="F15" s="102" t="s">
        <v>441</v>
      </c>
      <c r="G15" s="152"/>
    </row>
    <row r="16" spans="1:7" x14ac:dyDescent="0.35">
      <c r="A16" s="152">
        <v>11</v>
      </c>
      <c r="B16" s="99" t="str">
        <f>'E. Koneksi antar Unsur dlm MK'!B39</f>
        <v>INSS11911</v>
      </c>
      <c r="C16" s="231" t="str">
        <f>'E. Koneksi antar Unsur dlm MK'!C39</f>
        <v>SKRIPSI</v>
      </c>
      <c r="D16" s="251"/>
      <c r="E16" s="252">
        <f>'E. Koneksi antar Unsur dlm MK'!D39</f>
        <v>6</v>
      </c>
      <c r="F16" s="102" t="s">
        <v>441</v>
      </c>
      <c r="G16" s="152"/>
    </row>
    <row r="17" spans="1:7" x14ac:dyDescent="0.35">
      <c r="A17" s="152">
        <v>12</v>
      </c>
      <c r="B17" s="415" t="str">
        <f>'E. Koneksi antar Unsur dlm MK'!B42</f>
        <v>UAHS11901</v>
      </c>
      <c r="C17" s="436" t="str">
        <f>'E. Koneksi antar Unsur dlm MK'!C42</f>
        <v>Ilmu Kalam</v>
      </c>
      <c r="D17" s="437"/>
      <c r="E17" s="438">
        <f>'E. Koneksi antar Unsur dlm MK'!D42</f>
        <v>2</v>
      </c>
      <c r="F17" s="439" t="s">
        <v>441</v>
      </c>
      <c r="G17" s="439"/>
    </row>
    <row r="18" spans="1:7" x14ac:dyDescent="0.35">
      <c r="A18" s="152">
        <v>13</v>
      </c>
      <c r="B18" s="415" t="str">
        <f>'E. Koneksi antar Unsur dlm MK'!B45</f>
        <v>UAHS11902</v>
      </c>
      <c r="C18" s="436" t="str">
        <f>'E. Koneksi antar Unsur dlm MK'!C45</f>
        <v>Falsafah Ulum islamiyyah</v>
      </c>
      <c r="D18" s="437"/>
      <c r="E18" s="438">
        <f>'E. Koneksi antar Unsur dlm MK'!D45</f>
        <v>4</v>
      </c>
      <c r="F18" s="439" t="s">
        <v>441</v>
      </c>
      <c r="G18" s="439"/>
    </row>
    <row r="19" spans="1:7" x14ac:dyDescent="0.35">
      <c r="A19" s="152">
        <v>14</v>
      </c>
      <c r="B19" s="415" t="str">
        <f>'E. Koneksi antar Unsur dlm MK'!B48</f>
        <v>UAHS11903</v>
      </c>
      <c r="C19" s="436" t="str">
        <f>'E. Koneksi antar Unsur dlm MK'!C48</f>
        <v>Sosiologi Antropologi Agama</v>
      </c>
      <c r="D19" s="437"/>
      <c r="E19" s="438">
        <f>'E. Koneksi antar Unsur dlm MK'!D48</f>
        <v>4</v>
      </c>
      <c r="F19" s="439" t="s">
        <v>441</v>
      </c>
      <c r="G19" s="439"/>
    </row>
    <row r="20" spans="1:7" x14ac:dyDescent="0.35">
      <c r="A20" s="152">
        <v>15</v>
      </c>
      <c r="B20" s="420" t="str">
        <f>'E. Koneksi antar Unsur dlm MK'!B51</f>
        <v>BSAS11901</v>
      </c>
      <c r="C20" s="440" t="str">
        <f>'E. Koneksi antar Unsur dlm MK'!C51</f>
        <v xml:space="preserve">Studi Qur'an </v>
      </c>
      <c r="D20" s="441"/>
      <c r="E20" s="442">
        <f>'E. Koneksi antar Unsur dlm MK'!D51</f>
        <v>4</v>
      </c>
      <c r="F20" s="443" t="s">
        <v>441</v>
      </c>
      <c r="G20" s="152"/>
    </row>
    <row r="21" spans="1:7" x14ac:dyDescent="0.35">
      <c r="A21" s="152">
        <v>16</v>
      </c>
      <c r="B21" s="420" t="str">
        <f>'E. Koneksi antar Unsur dlm MK'!B54</f>
        <v>BSAS11902</v>
      </c>
      <c r="C21" s="440" t="str">
        <f>'E. Koneksi antar Unsur dlm MK'!C54</f>
        <v>Studi Hadis</v>
      </c>
      <c r="D21" s="441"/>
      <c r="E21" s="442">
        <f>'E. Koneksi antar Unsur dlm MK'!D54</f>
        <v>4</v>
      </c>
      <c r="F21" s="443" t="s">
        <v>441</v>
      </c>
      <c r="G21" s="152"/>
    </row>
    <row r="22" spans="1:7" x14ac:dyDescent="0.35">
      <c r="A22" s="152">
        <v>17</v>
      </c>
      <c r="B22" s="420" t="str">
        <f>'E. Koneksi antar Unsur dlm MK'!B57</f>
        <v>BSAS11903</v>
      </c>
      <c r="C22" s="440" t="str">
        <f>'E. Koneksi antar Unsur dlm MK'!C57</f>
        <v>Ilmu Fiqih</v>
      </c>
      <c r="D22" s="441"/>
      <c r="E22" s="442">
        <f>'E. Koneksi antar Unsur dlm MK'!D57</f>
        <v>2</v>
      </c>
      <c r="F22" s="443" t="s">
        <v>441</v>
      </c>
      <c r="G22" s="152"/>
    </row>
    <row r="23" spans="1:7" x14ac:dyDescent="0.35">
      <c r="A23" s="152">
        <v>18</v>
      </c>
      <c r="B23" s="420" t="str">
        <f>'E. Koneksi antar Unsur dlm MK'!B60</f>
        <v>BSAS11904</v>
      </c>
      <c r="C23" s="440" t="str">
        <f>'E. Koneksi antar Unsur dlm MK'!C60</f>
        <v>Maharah Istima'</v>
      </c>
      <c r="D23" s="441"/>
      <c r="E23" s="442">
        <f>'E. Koneksi antar Unsur dlm MK'!D60</f>
        <v>3</v>
      </c>
      <c r="F23" s="443" t="s">
        <v>441</v>
      </c>
      <c r="G23" s="152"/>
    </row>
    <row r="24" spans="1:7" x14ac:dyDescent="0.35">
      <c r="A24" s="152">
        <v>19</v>
      </c>
      <c r="B24" s="420" t="str">
        <f>'E. Koneksi antar Unsur dlm MK'!B63</f>
        <v>BSAS11905</v>
      </c>
      <c r="C24" s="440" t="str">
        <f>'E. Koneksi antar Unsur dlm MK'!C63</f>
        <v>Maharah Kalam</v>
      </c>
      <c r="D24" s="441"/>
      <c r="E24" s="442">
        <f>'E. Koneksi antar Unsur dlm MK'!D63</f>
        <v>4</v>
      </c>
      <c r="F24" s="443" t="s">
        <v>441</v>
      </c>
      <c r="G24" s="152"/>
    </row>
    <row r="25" spans="1:7" x14ac:dyDescent="0.35">
      <c r="A25" s="152">
        <v>20</v>
      </c>
      <c r="B25" s="420" t="str">
        <f>'E. Koneksi antar Unsur dlm MK'!B66</f>
        <v>BSAS11906</v>
      </c>
      <c r="C25" s="440" t="str">
        <f>'E. Koneksi antar Unsur dlm MK'!C66</f>
        <v>Dirasah Masrahiyyah</v>
      </c>
      <c r="D25" s="441"/>
      <c r="E25" s="442">
        <f>'E. Koneksi antar Unsur dlm MK'!D66</f>
        <v>3</v>
      </c>
      <c r="F25" s="443" t="s">
        <v>441</v>
      </c>
      <c r="G25" s="152"/>
    </row>
    <row r="26" spans="1:7" x14ac:dyDescent="0.35">
      <c r="A26" s="152">
        <v>21</v>
      </c>
      <c r="B26" s="420" t="str">
        <f>'E. Koneksi antar Unsur dlm MK'!B69</f>
        <v>BSAS11907</v>
      </c>
      <c r="C26" s="440" t="str">
        <f>'E. Koneksi antar Unsur dlm MK'!C69</f>
        <v>Qawaid al Khath wa al Imla'</v>
      </c>
      <c r="D26" s="441"/>
      <c r="E26" s="442">
        <f>'E. Koneksi antar Unsur dlm MK'!D69</f>
        <v>3</v>
      </c>
      <c r="F26" s="443" t="s">
        <v>441</v>
      </c>
      <c r="G26" s="152"/>
    </row>
    <row r="27" spans="1:7" x14ac:dyDescent="0.35">
      <c r="A27" s="152">
        <v>22</v>
      </c>
      <c r="B27" s="420" t="str">
        <f>'E. Koneksi antar Unsur dlm MK'!B72</f>
        <v>BSAS11908</v>
      </c>
      <c r="C27" s="440" t="str">
        <f>'E. Koneksi antar Unsur dlm MK'!C72</f>
        <v>Maharah Kitabah</v>
      </c>
      <c r="D27" s="441"/>
      <c r="E27" s="442">
        <f>'E. Koneksi antar Unsur dlm MK'!D72</f>
        <v>4</v>
      </c>
      <c r="F27" s="443" t="s">
        <v>441</v>
      </c>
      <c r="G27" s="152"/>
    </row>
    <row r="28" spans="1:7" x14ac:dyDescent="0.35">
      <c r="A28" s="152">
        <v>23</v>
      </c>
      <c r="B28" s="420" t="str">
        <f>'E. Koneksi antar Unsur dlm MK'!B75</f>
        <v>BSAS11909</v>
      </c>
      <c r="C28" s="440" t="str">
        <f>'E. Koneksi antar Unsur dlm MK'!C75</f>
        <v>Maharah Qira'ah</v>
      </c>
      <c r="D28" s="441"/>
      <c r="E28" s="442">
        <f>'E. Koneksi antar Unsur dlm MK'!D75</f>
        <v>4</v>
      </c>
      <c r="F28" s="443" t="s">
        <v>441</v>
      </c>
      <c r="G28" s="152"/>
    </row>
    <row r="29" spans="1:7" x14ac:dyDescent="0.35">
      <c r="A29" s="152">
        <v>24</v>
      </c>
      <c r="B29" s="420" t="str">
        <f>'E. Koneksi antar Unsur dlm MK'!B78</f>
        <v>BSAS11910</v>
      </c>
      <c r="C29" s="440" t="str">
        <f>'E. Koneksi antar Unsur dlm MK'!C78</f>
        <v>Ilmu Nahwu</v>
      </c>
      <c r="D29" s="441"/>
      <c r="E29" s="442">
        <f>'E. Koneksi antar Unsur dlm MK'!D78</f>
        <v>4</v>
      </c>
      <c r="F29" s="443" t="s">
        <v>441</v>
      </c>
      <c r="G29" s="152"/>
    </row>
    <row r="30" spans="1:7" x14ac:dyDescent="0.35">
      <c r="A30" s="152">
        <v>25</v>
      </c>
      <c r="B30" s="420" t="str">
        <f>'E. Koneksi antar Unsur dlm MK'!B81</f>
        <v>BSAS11911</v>
      </c>
      <c r="C30" s="440" t="str">
        <f>'E. Koneksi antar Unsur dlm MK'!C81</f>
        <v>Ilmu Sharaf</v>
      </c>
      <c r="D30" s="441"/>
      <c r="E30" s="442">
        <f>'E. Koneksi antar Unsur dlm MK'!D81</f>
        <v>4</v>
      </c>
      <c r="F30" s="443" t="s">
        <v>441</v>
      </c>
      <c r="G30" s="152"/>
    </row>
    <row r="31" spans="1:7" x14ac:dyDescent="0.35">
      <c r="A31" s="152">
        <v>26</v>
      </c>
      <c r="B31" s="420" t="str">
        <f>'E. Koneksi antar Unsur dlm MK'!B84</f>
        <v>BSAS11912</v>
      </c>
      <c r="C31" s="440" t="str">
        <f>'E. Koneksi antar Unsur dlm MK'!C84</f>
        <v>Ilmu Lughah al-'Arabi (Linguistik Arab)</v>
      </c>
      <c r="D31" s="441"/>
      <c r="E31" s="442">
        <f>'E. Koneksi antar Unsur dlm MK'!D84</f>
        <v>6</v>
      </c>
      <c r="F31" s="443" t="s">
        <v>441</v>
      </c>
      <c r="G31" s="152"/>
    </row>
    <row r="32" spans="1:7" x14ac:dyDescent="0.35">
      <c r="A32" s="152">
        <v>27</v>
      </c>
      <c r="B32" s="420" t="str">
        <f>'E. Koneksi antar Unsur dlm MK'!B87</f>
        <v>BSAS11913</v>
      </c>
      <c r="C32" s="440" t="str">
        <f>'E. Koneksi antar Unsur dlm MK'!C87</f>
        <v xml:space="preserve">Fiqh Lughah dan Kajian Naskah (Filologi) </v>
      </c>
      <c r="D32" s="441"/>
      <c r="E32" s="442">
        <f>'E. Koneksi antar Unsur dlm MK'!D87</f>
        <v>4</v>
      </c>
      <c r="F32" s="443" t="s">
        <v>441</v>
      </c>
      <c r="G32" s="152"/>
    </row>
    <row r="33" spans="1:7" x14ac:dyDescent="0.35">
      <c r="A33" s="152">
        <v>28</v>
      </c>
      <c r="B33" s="420" t="str">
        <f>'E. Koneksi antar Unsur dlm MK'!B90</f>
        <v>BSAS11914</v>
      </c>
      <c r="C33" s="440" t="str">
        <f>'E. Koneksi antar Unsur dlm MK'!C90</f>
        <v xml:space="preserve">Ilmu Ashwat (Fonologi) </v>
      </c>
      <c r="D33" s="441"/>
      <c r="E33" s="442">
        <f>'E. Koneksi antar Unsur dlm MK'!D90</f>
        <v>2</v>
      </c>
      <c r="F33" s="443" t="s">
        <v>441</v>
      </c>
      <c r="G33" s="152"/>
    </row>
    <row r="34" spans="1:7" x14ac:dyDescent="0.35">
      <c r="A34" s="152">
        <v>29</v>
      </c>
      <c r="B34" s="420" t="str">
        <f>'E. Koneksi antar Unsur dlm MK'!B93</f>
        <v>BSAS11915</v>
      </c>
      <c r="C34" s="440" t="str">
        <f>'E. Koneksi antar Unsur dlm MK'!C93</f>
        <v xml:space="preserve">Ilmu Dilalah wa al-Ma'ajim </v>
      </c>
      <c r="D34" s="441"/>
      <c r="E34" s="442">
        <f>'E. Koneksi antar Unsur dlm MK'!D93</f>
        <v>4</v>
      </c>
      <c r="F34" s="443" t="s">
        <v>441</v>
      </c>
      <c r="G34" s="152"/>
    </row>
    <row r="35" spans="1:7" x14ac:dyDescent="0.35">
      <c r="A35" s="152">
        <v>30</v>
      </c>
      <c r="B35" s="420" t="str">
        <f>'E. Koneksi antar Unsur dlm MK'!B96</f>
        <v>BSAS11916</v>
      </c>
      <c r="C35" s="440" t="str">
        <f>'E. Koneksi antar Unsur dlm MK'!C96</f>
        <v>Tarikh al-Adab</v>
      </c>
      <c r="D35" s="441"/>
      <c r="E35" s="442">
        <f>'E. Koneksi antar Unsur dlm MK'!D96</f>
        <v>6</v>
      </c>
      <c r="F35" s="443" t="s">
        <v>441</v>
      </c>
      <c r="G35" s="152"/>
    </row>
    <row r="36" spans="1:7" x14ac:dyDescent="0.35">
      <c r="A36" s="152">
        <v>31</v>
      </c>
      <c r="B36" s="420" t="str">
        <f>'E. Koneksi antar Unsur dlm MK'!B99</f>
        <v>BSAS11917</v>
      </c>
      <c r="C36" s="440" t="str">
        <f>'E. Koneksi antar Unsur dlm MK'!C99</f>
        <v>Nadhariyah al-Adab</v>
      </c>
      <c r="D36" s="441"/>
      <c r="E36" s="442">
        <f>'E. Koneksi antar Unsur dlm MK'!D99</f>
        <v>3</v>
      </c>
      <c r="F36" s="443" t="s">
        <v>441</v>
      </c>
      <c r="G36" s="152"/>
    </row>
    <row r="37" spans="1:7" x14ac:dyDescent="0.35">
      <c r="A37" s="152">
        <v>32</v>
      </c>
      <c r="B37" s="420" t="str">
        <f>'E. Koneksi antar Unsur dlm MK'!B102</f>
        <v>BSAS11918</v>
      </c>
      <c r="C37" s="440" t="str">
        <f>'E. Koneksi antar Unsur dlm MK'!C102</f>
        <v>Ilmu Balaghah</v>
      </c>
      <c r="D37" s="441"/>
      <c r="E37" s="442">
        <f>'E. Koneksi antar Unsur dlm MK'!D102</f>
        <v>6</v>
      </c>
      <c r="F37" s="443" t="s">
        <v>441</v>
      </c>
      <c r="G37" s="152"/>
    </row>
    <row r="38" spans="1:7" x14ac:dyDescent="0.35">
      <c r="A38" s="152">
        <v>33</v>
      </c>
      <c r="B38" s="420" t="str">
        <f>'E. Koneksi antar Unsur dlm MK'!B105</f>
        <v>BSAS11919</v>
      </c>
      <c r="C38" s="440" t="str">
        <f>'E. Koneksi antar Unsur dlm MK'!C105</f>
        <v>Ilmu al 'Arudl wa al Qawafi</v>
      </c>
      <c r="D38" s="441"/>
      <c r="E38" s="442">
        <f>'E. Koneksi antar Unsur dlm MK'!D105</f>
        <v>2</v>
      </c>
      <c r="F38" s="443" t="s">
        <v>441</v>
      </c>
      <c r="G38" s="152"/>
    </row>
    <row r="39" spans="1:7" x14ac:dyDescent="0.35">
      <c r="A39" s="152">
        <v>34</v>
      </c>
      <c r="B39" s="420" t="str">
        <f>'E. Koneksi antar Unsur dlm MK'!B108</f>
        <v>BSAS11920</v>
      </c>
      <c r="C39" s="440" t="str">
        <f>'E. Koneksi antar Unsur dlm MK'!C108</f>
        <v>Hermeneutika, Semiotika dan Filsafat Bahasa</v>
      </c>
      <c r="D39" s="441"/>
      <c r="E39" s="442">
        <f>'E. Koneksi antar Unsur dlm MK'!D108</f>
        <v>4</v>
      </c>
      <c r="F39" s="443" t="s">
        <v>441</v>
      </c>
      <c r="G39" s="152"/>
    </row>
    <row r="40" spans="1:7" x14ac:dyDescent="0.35">
      <c r="A40" s="152">
        <v>35</v>
      </c>
      <c r="B40" s="420" t="str">
        <f>'E. Koneksi antar Unsur dlm MK'!B111</f>
        <v>BSAS11921</v>
      </c>
      <c r="C40" s="440" t="str">
        <f>'E. Koneksi antar Unsur dlm MK'!C111</f>
        <v>Sosiologi Sastra</v>
      </c>
      <c r="D40" s="441"/>
      <c r="E40" s="442">
        <f>'E. Koneksi antar Unsur dlm MK'!D111</f>
        <v>2</v>
      </c>
      <c r="F40" s="443" t="s">
        <v>441</v>
      </c>
      <c r="G40" s="152"/>
    </row>
    <row r="41" spans="1:7" x14ac:dyDescent="0.35">
      <c r="A41" s="152">
        <v>36</v>
      </c>
      <c r="B41" s="420" t="str">
        <f>'E. Koneksi antar Unsur dlm MK'!B114</f>
        <v>BSAS11922</v>
      </c>
      <c r="C41" s="440" t="str">
        <f>'E. Koneksi antar Unsur dlm MK'!C114</f>
        <v>Kajian Timur Tengah</v>
      </c>
      <c r="D41" s="441"/>
      <c r="E41" s="442">
        <f>'E. Koneksi antar Unsur dlm MK'!D114</f>
        <v>3</v>
      </c>
      <c r="F41" s="443" t="s">
        <v>441</v>
      </c>
      <c r="G41" s="152"/>
    </row>
    <row r="42" spans="1:7" x14ac:dyDescent="0.35">
      <c r="A42" s="152">
        <v>37</v>
      </c>
      <c r="B42" s="420" t="str">
        <f>'E. Koneksi antar Unsur dlm MK'!B117</f>
        <v>BSAS11923</v>
      </c>
      <c r="C42" s="440" t="str">
        <f>'E. Koneksi antar Unsur dlm MK'!C117</f>
        <v>Sastra Lisan</v>
      </c>
      <c r="D42" s="441"/>
      <c r="E42" s="442">
        <f>'E. Koneksi antar Unsur dlm MK'!D117</f>
        <v>2</v>
      </c>
      <c r="F42" s="443" t="s">
        <v>441</v>
      </c>
      <c r="G42" s="152"/>
    </row>
    <row r="43" spans="1:7" x14ac:dyDescent="0.35">
      <c r="A43" s="152">
        <v>38</v>
      </c>
      <c r="B43" s="420" t="str">
        <f>'E. Koneksi antar Unsur dlm MK'!B120</f>
        <v>BSAS11924</v>
      </c>
      <c r="C43" s="440" t="str">
        <f>'E. Koneksi antar Unsur dlm MK'!C120</f>
        <v>Naqd al Adab</v>
      </c>
      <c r="D43" s="441"/>
      <c r="E43" s="442">
        <f>'E. Koneksi antar Unsur dlm MK'!D120</f>
        <v>3</v>
      </c>
      <c r="F43" s="443" t="s">
        <v>441</v>
      </c>
      <c r="G43" s="152"/>
    </row>
    <row r="44" spans="1:7" x14ac:dyDescent="0.35">
      <c r="A44" s="152">
        <v>39</v>
      </c>
      <c r="B44" s="420" t="str">
        <f>'E. Koneksi antar Unsur dlm MK'!B123</f>
        <v>BSAS11925</v>
      </c>
      <c r="C44" s="440" t="str">
        <f>'E. Koneksi antar Unsur dlm MK'!C123</f>
        <v>Al Hasub al Arabi</v>
      </c>
      <c r="D44" s="441"/>
      <c r="E44" s="442">
        <f>'E. Koneksi antar Unsur dlm MK'!D123</f>
        <v>2</v>
      </c>
      <c r="F44" s="443" t="s">
        <v>441</v>
      </c>
      <c r="G44" s="152"/>
    </row>
    <row r="45" spans="1:7" x14ac:dyDescent="0.35">
      <c r="A45" s="152">
        <v>40</v>
      </c>
      <c r="B45" s="420" t="str">
        <f>'E. Koneksi antar Unsur dlm MK'!B126</f>
        <v>BSAS11926</v>
      </c>
      <c r="C45" s="440" t="str">
        <f>'E. Koneksi antar Unsur dlm MK'!C126</f>
        <v>Enterpreneurship</v>
      </c>
      <c r="D45" s="441"/>
      <c r="E45" s="442">
        <f>'E. Koneksi antar Unsur dlm MK'!D126</f>
        <v>2</v>
      </c>
      <c r="F45" s="443" t="s">
        <v>441</v>
      </c>
      <c r="G45" s="152"/>
    </row>
    <row r="46" spans="1:7" x14ac:dyDescent="0.35">
      <c r="A46" s="152">
        <v>41</v>
      </c>
      <c r="B46" s="420" t="str">
        <f>'E. Koneksi antar Unsur dlm MK'!B129</f>
        <v>BSAS11927</v>
      </c>
      <c r="C46" s="440" t="str">
        <f>'E. Koneksi antar Unsur dlm MK'!C129</f>
        <v>Metodologi Penelitian Bahasa dan Sastra</v>
      </c>
      <c r="D46" s="441"/>
      <c r="E46" s="442">
        <f>'E. Koneksi antar Unsur dlm MK'!D129</f>
        <v>4</v>
      </c>
      <c r="F46" s="443" t="s">
        <v>441</v>
      </c>
      <c r="G46" s="152"/>
    </row>
    <row r="47" spans="1:7" x14ac:dyDescent="0.35">
      <c r="A47" s="152">
        <v>42</v>
      </c>
      <c r="B47" s="420" t="str">
        <f>'E. Koneksi antar Unsur dlm MK'!B132</f>
        <v>BSAS11928</v>
      </c>
      <c r="C47" s="440" t="str">
        <f>'E. Koneksi antar Unsur dlm MK'!C132</f>
        <v>PPL</v>
      </c>
      <c r="D47" s="441"/>
      <c r="E47" s="442">
        <f>'E. Koneksi antar Unsur dlm MK'!D132</f>
        <v>2</v>
      </c>
      <c r="F47" s="443" t="s">
        <v>441</v>
      </c>
      <c r="G47" s="447"/>
    </row>
    <row r="48" spans="1:7" x14ac:dyDescent="0.35">
      <c r="A48" s="152">
        <v>43</v>
      </c>
      <c r="B48" s="424" t="str">
        <f>'E. Koneksi antar Unsur dlm MK'!B137</f>
        <v>BSAPS11901</v>
      </c>
      <c r="C48" s="444" t="str">
        <f>'E. Koneksi antar Unsur dlm MK'!C137</f>
        <v>Nadhariyah al Tarjamah</v>
      </c>
      <c r="D48" s="445"/>
      <c r="E48" s="446">
        <f>'E. Koneksi antar Unsur dlm MK'!D137</f>
        <v>2</v>
      </c>
      <c r="F48" s="447"/>
      <c r="G48" s="447" t="s">
        <v>441</v>
      </c>
    </row>
    <row r="49" spans="1:7" x14ac:dyDescent="0.35">
      <c r="A49" s="152">
        <v>44</v>
      </c>
      <c r="B49" s="424" t="str">
        <f>'E. Koneksi antar Unsur dlm MK'!B140</f>
        <v>BSAPS11910</v>
      </c>
      <c r="C49" s="444" t="str">
        <f>'E. Koneksi antar Unsur dlm MK'!C140</f>
        <v>Tarjamah al Tatbiqiyah</v>
      </c>
      <c r="D49" s="445"/>
      <c r="E49" s="446">
        <f>'E. Koneksi antar Unsur dlm MK'!D140</f>
        <v>2</v>
      </c>
      <c r="F49" s="447"/>
      <c r="G49" s="447" t="s">
        <v>441</v>
      </c>
    </row>
    <row r="50" spans="1:7" x14ac:dyDescent="0.35">
      <c r="A50" s="152">
        <v>45</v>
      </c>
      <c r="B50" s="424" t="str">
        <f>'E. Koneksi antar Unsur dlm MK'!B143</f>
        <v>BSAPS11919</v>
      </c>
      <c r="C50" s="444" t="str">
        <f>'E. Koneksi antar Unsur dlm MK'!C143</f>
        <v>Al 'Arabiyah li al Siyahah</v>
      </c>
      <c r="D50" s="445"/>
      <c r="E50" s="446">
        <f>'E. Koneksi antar Unsur dlm MK'!D143</f>
        <v>2</v>
      </c>
      <c r="F50" s="447"/>
      <c r="G50" s="447" t="s">
        <v>441</v>
      </c>
    </row>
    <row r="51" spans="1:7" x14ac:dyDescent="0.35">
      <c r="A51" s="152">
        <v>46</v>
      </c>
      <c r="B51" s="424" t="str">
        <f>'E. Koneksi antar Unsur dlm MK'!B146</f>
        <v>BSAPS11928</v>
      </c>
      <c r="C51" s="444" t="str">
        <f>'E. Koneksi antar Unsur dlm MK'!C146</f>
        <v>Manhaj at-Ta'lim al Lughawi</v>
      </c>
      <c r="D51" s="445"/>
      <c r="E51" s="446">
        <f>'E. Koneksi antar Unsur dlm MK'!D146</f>
        <v>2</v>
      </c>
      <c r="F51" s="447"/>
      <c r="G51" s="447" t="s">
        <v>441</v>
      </c>
    </row>
    <row r="52" spans="1:7" x14ac:dyDescent="0.35">
      <c r="A52" s="152">
        <v>47</v>
      </c>
      <c r="B52" s="424" t="str">
        <f>'E. Koneksi antar Unsur dlm MK'!B149</f>
        <v>BSAPS11937</v>
      </c>
      <c r="C52" s="444" t="str">
        <f>'E. Koneksi antar Unsur dlm MK'!C149</f>
        <v>Taqwim al Ta'lim al Lughawi</v>
      </c>
      <c r="D52" s="445"/>
      <c r="E52" s="446">
        <f>'E. Koneksi antar Unsur dlm MK'!D149</f>
        <v>2</v>
      </c>
      <c r="F52" s="447"/>
      <c r="G52" s="447" t="s">
        <v>441</v>
      </c>
    </row>
    <row r="53" spans="1:7" x14ac:dyDescent="0.35">
      <c r="A53" s="152">
        <v>48</v>
      </c>
      <c r="B53" s="424" t="str">
        <f>'E. Koneksi antar Unsur dlm MK'!B152</f>
        <v>BSAPS11946</v>
      </c>
      <c r="C53" s="444" t="str">
        <f>'E. Koneksi antar Unsur dlm MK'!C152</f>
        <v>Tarjamah Arab-Indonesia</v>
      </c>
      <c r="D53" s="445">
        <f>'E. Koneksi antar Unsur dlm MK'!D152</f>
        <v>2</v>
      </c>
      <c r="E53" s="446"/>
      <c r="F53" s="447"/>
      <c r="G53" s="447" t="s">
        <v>441</v>
      </c>
    </row>
    <row r="54" spans="1:7" x14ac:dyDescent="0.35">
      <c r="A54" s="152">
        <v>49</v>
      </c>
      <c r="B54" s="424" t="str">
        <f>'E. Koneksi antar Unsur dlm MK'!B155</f>
        <v>BSAPS11955</v>
      </c>
      <c r="C54" s="444" t="str">
        <f>'E. Koneksi antar Unsur dlm MK'!C155</f>
        <v>Tarjamah Indonesia-Arab</v>
      </c>
      <c r="D54" s="445">
        <f>'E. Koneksi antar Unsur dlm MK'!D155</f>
        <v>2</v>
      </c>
      <c r="E54" s="446"/>
      <c r="F54" s="447"/>
      <c r="G54" s="447" t="s">
        <v>441</v>
      </c>
    </row>
    <row r="55" spans="1:7" x14ac:dyDescent="0.35">
      <c r="A55" s="152">
        <v>50</v>
      </c>
      <c r="B55" s="424" t="str">
        <f>'E. Koneksi antar Unsur dlm MK'!B158</f>
        <v>BSAPS11964</v>
      </c>
      <c r="C55" s="444" t="str">
        <f>'E. Koneksi antar Unsur dlm MK'!C158</f>
        <v>Naqd al Tarjamah</v>
      </c>
      <c r="D55" s="445">
        <f>'E. Koneksi antar Unsur dlm MK'!D158</f>
        <v>2</v>
      </c>
      <c r="E55" s="446"/>
      <c r="F55" s="447"/>
      <c r="G55" s="447" t="s">
        <v>441</v>
      </c>
    </row>
    <row r="56" spans="1:7" x14ac:dyDescent="0.35">
      <c r="A56" s="152">
        <v>51</v>
      </c>
      <c r="B56" s="424" t="str">
        <f>'E. Koneksi antar Unsur dlm MK'!B161</f>
        <v>BSAPS11973</v>
      </c>
      <c r="C56" s="444" t="str">
        <f>'E. Koneksi antar Unsur dlm MK'!C161</f>
        <v>Wasail at-Ta'lim al Lughawi</v>
      </c>
      <c r="D56" s="445">
        <f>'E. Koneksi antar Unsur dlm MK'!D161</f>
        <v>2</v>
      </c>
      <c r="E56" s="446"/>
      <c r="F56" s="447"/>
      <c r="G56" s="447" t="s">
        <v>441</v>
      </c>
    </row>
    <row r="57" spans="1:7" x14ac:dyDescent="0.35">
      <c r="A57" s="152">
        <v>52</v>
      </c>
      <c r="B57" s="424" t="str">
        <f>'E. Koneksi antar Unsur dlm MK'!B164</f>
        <v>BSAPS11982</v>
      </c>
      <c r="C57" s="444" t="str">
        <f>'E. Koneksi antar Unsur dlm MK'!C164</f>
        <v>Tashmim al Ta'lim al Lughawi</v>
      </c>
      <c r="D57" s="445">
        <f>'E. Koneksi antar Unsur dlm MK'!D164</f>
        <v>2</v>
      </c>
      <c r="E57" s="446"/>
      <c r="F57" s="447"/>
      <c r="G57" s="447" t="s">
        <v>441</v>
      </c>
    </row>
    <row r="58" spans="1:7" x14ac:dyDescent="0.35">
      <c r="A58" s="152">
        <v>53</v>
      </c>
      <c r="B58" s="424" t="str">
        <f>'E. Koneksi antar Unsur dlm MK'!B167</f>
        <v>BSAPS11991</v>
      </c>
      <c r="C58" s="444" t="str">
        <f>'E. Koneksi antar Unsur dlm MK'!C167</f>
        <v>Thuruq al Ta'lim al Lughawi</v>
      </c>
      <c r="D58" s="445">
        <f>'E. Koneksi antar Unsur dlm MK'!D167</f>
        <v>2</v>
      </c>
      <c r="E58" s="446"/>
      <c r="F58" s="447"/>
      <c r="G58" s="447" t="s">
        <v>441</v>
      </c>
    </row>
    <row r="59" spans="1:7" x14ac:dyDescent="0.35">
      <c r="A59" s="152">
        <v>54</v>
      </c>
      <c r="B59" s="424" t="str">
        <f>'E. Koneksi antar Unsur dlm MK'!B170</f>
        <v>BSAPS12000</v>
      </c>
      <c r="C59" s="444" t="str">
        <f>'E. Koneksi antar Unsur dlm MK'!C170</f>
        <v>Guide and Tourism</v>
      </c>
      <c r="D59" s="445">
        <f>'E. Koneksi antar Unsur dlm MK'!D170</f>
        <v>2</v>
      </c>
      <c r="E59" s="446"/>
      <c r="F59" s="447"/>
      <c r="G59" s="447" t="s">
        <v>441</v>
      </c>
    </row>
    <row r="60" spans="1:7" x14ac:dyDescent="0.35">
      <c r="A60" s="152">
        <v>55</v>
      </c>
      <c r="B60" s="424" t="str">
        <f>'E. Koneksi antar Unsur dlm MK'!B173</f>
        <v>BSAPS12009</v>
      </c>
      <c r="C60" s="444" t="str">
        <f>'E. Koneksi antar Unsur dlm MK'!C173</f>
        <v xml:space="preserve">Arabiyyah li as-Sihafah </v>
      </c>
      <c r="D60" s="445">
        <f>'E. Koneksi antar Unsur dlm MK'!D173</f>
        <v>2</v>
      </c>
      <c r="E60" s="446"/>
      <c r="F60" s="447"/>
      <c r="G60" s="447" t="s">
        <v>441</v>
      </c>
    </row>
    <row r="61" spans="1:7" x14ac:dyDescent="0.35">
      <c r="A61" s="152">
        <v>56</v>
      </c>
      <c r="B61" s="424" t="str">
        <f>'E. Koneksi antar Unsur dlm MK'!B176</f>
        <v>BSAPS12018</v>
      </c>
      <c r="C61" s="444" t="str">
        <f>'E. Koneksi antar Unsur dlm MK'!C176</f>
        <v>Antropogeolinguistik</v>
      </c>
      <c r="D61" s="445">
        <f>'E. Koneksi antar Unsur dlm MK'!D176</f>
        <v>2</v>
      </c>
      <c r="E61" s="446"/>
      <c r="F61" s="447"/>
      <c r="G61" s="447" t="s">
        <v>441</v>
      </c>
    </row>
    <row r="62" spans="1:7" x14ac:dyDescent="0.35">
      <c r="A62" s="152">
        <v>57</v>
      </c>
      <c r="B62" s="424" t="str">
        <f>'E. Koneksi antar Unsur dlm MK'!B179</f>
        <v>BSAPS12027</v>
      </c>
      <c r="C62" s="444" t="str">
        <f>'E. Koneksi antar Unsur dlm MK'!C179</f>
        <v>Al 'Arabiyah li al Hajj</v>
      </c>
      <c r="D62" s="445">
        <f>'E. Koneksi antar Unsur dlm MK'!D179</f>
        <v>2</v>
      </c>
      <c r="E62" s="446"/>
      <c r="F62" s="447"/>
      <c r="G62" s="447" t="s">
        <v>441</v>
      </c>
    </row>
    <row r="63" spans="1:7" x14ac:dyDescent="0.35">
      <c r="D63" s="154">
        <f>SUM(D6:D62)</f>
        <v>20</v>
      </c>
      <c r="E63" s="164">
        <f>SUM(E6:E62)</f>
        <v>146</v>
      </c>
    </row>
  </sheetData>
  <mergeCells count="9">
    <mergeCell ref="B1:G1"/>
    <mergeCell ref="B2:G2"/>
    <mergeCell ref="B3:G3"/>
    <mergeCell ref="A4:A5"/>
    <mergeCell ref="B4:B5"/>
    <mergeCell ref="C4:C5"/>
    <mergeCell ref="F4:G4"/>
    <mergeCell ref="D4:E4"/>
    <mergeCell ref="D5:E5"/>
  </mergeCells>
  <pageMargins left="0.70866141732283472" right="0.70866141732283472" top="0.74803149606299213" bottom="0.74803149606299213" header="0.31496062992125984" footer="0.31496062992125984"/>
  <pageSetup scale="95" orientation="portrait" horizontalDpi="300" verticalDpi="300" r:id="rId1"/>
  <headerFoot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4"/>
  <sheetViews>
    <sheetView zoomScale="85" zoomScaleNormal="85" zoomScalePageLayoutView="85" workbookViewId="0">
      <pane ySplit="6" topLeftCell="A7" activePane="bottomLeft" state="frozen"/>
      <selection pane="bottomLeft"/>
    </sheetView>
  </sheetViews>
  <sheetFormatPr defaultColWidth="8.7265625" defaultRowHeight="14.5" x14ac:dyDescent="0.35"/>
  <cols>
    <col min="1" max="1" width="6.54296875" style="81" customWidth="1"/>
    <col min="2" max="2" width="13.54296875" style="81" customWidth="1"/>
    <col min="3" max="3" width="37.7265625" style="81" customWidth="1"/>
    <col min="4" max="4" width="3.81640625" style="81" customWidth="1"/>
    <col min="5" max="5" width="3.81640625" style="156" customWidth="1"/>
    <col min="6" max="6" width="6.7265625" style="155" customWidth="1"/>
    <col min="7" max="7" width="12" style="155" customWidth="1"/>
    <col min="8" max="8" width="9.453125" style="155" customWidth="1"/>
    <col min="9" max="9" width="5.54296875" style="81" customWidth="1"/>
    <col min="10" max="10" width="8.7265625" style="81"/>
    <col min="11" max="11" width="15.1796875" style="81" customWidth="1"/>
    <col min="12" max="12" width="43.1796875" style="81" customWidth="1"/>
    <col min="13" max="16384" width="8.7265625" style="81"/>
  </cols>
  <sheetData>
    <row r="1" spans="1:9" ht="18.5" x14ac:dyDescent="0.35">
      <c r="B1" s="754" t="s">
        <v>442</v>
      </c>
      <c r="C1" s="754"/>
      <c r="D1" s="754"/>
      <c r="E1" s="754"/>
      <c r="F1" s="754"/>
      <c r="G1" s="754"/>
      <c r="H1" s="754"/>
      <c r="I1" s="754"/>
    </row>
    <row r="2" spans="1:9" ht="18.5" x14ac:dyDescent="0.35">
      <c r="B2" s="754" t="str">
        <f>'F. Peta wajib &amp; pilihan'!B2:G2</f>
        <v>PROGRAM STUDI BAHASA DAN SASTRA ARAB (BSA)</v>
      </c>
      <c r="C2" s="754"/>
      <c r="D2" s="754"/>
      <c r="E2" s="754"/>
      <c r="F2" s="754"/>
      <c r="G2" s="754"/>
      <c r="H2" s="754"/>
      <c r="I2" s="754"/>
    </row>
    <row r="3" spans="1:9" ht="18.5" x14ac:dyDescent="0.35">
      <c r="B3" s="755" t="str">
        <f>'E. Koneksi antar Unsur dlm MK'!C3</f>
        <v>FAKULTAS USHULUDDIN, ADAB DAN HUMANIKORA IAIN JEMBER TAHUN 2019</v>
      </c>
      <c r="C3" s="755"/>
      <c r="D3" s="755"/>
      <c r="E3" s="755"/>
      <c r="F3" s="755"/>
      <c r="G3" s="755"/>
      <c r="H3" s="755"/>
      <c r="I3" s="755"/>
    </row>
    <row r="4" spans="1:9" ht="14.5" customHeight="1" x14ac:dyDescent="0.35">
      <c r="A4" s="735" t="s">
        <v>70</v>
      </c>
      <c r="B4" s="735" t="s">
        <v>156</v>
      </c>
      <c r="C4" s="735" t="s">
        <v>511</v>
      </c>
      <c r="D4" s="748" t="s">
        <v>512</v>
      </c>
      <c r="E4" s="758"/>
      <c r="F4" s="756" t="s">
        <v>896</v>
      </c>
      <c r="G4" s="673" t="s">
        <v>513</v>
      </c>
      <c r="H4" s="674"/>
      <c r="I4" s="756" t="s">
        <v>529</v>
      </c>
    </row>
    <row r="5" spans="1:9" ht="29" x14ac:dyDescent="0.35">
      <c r="A5" s="736"/>
      <c r="B5" s="736"/>
      <c r="C5" s="736"/>
      <c r="D5" s="759"/>
      <c r="E5" s="760"/>
      <c r="F5" s="757"/>
      <c r="G5" s="157" t="s">
        <v>893</v>
      </c>
      <c r="H5" s="158" t="s">
        <v>894</v>
      </c>
      <c r="I5" s="757"/>
    </row>
    <row r="6" spans="1:9" x14ac:dyDescent="0.35">
      <c r="A6" s="737"/>
      <c r="B6" s="737"/>
      <c r="C6" s="737"/>
      <c r="D6" s="752" t="s">
        <v>69</v>
      </c>
      <c r="E6" s="753"/>
      <c r="F6" s="465">
        <f>SUM(F7:F63)</f>
        <v>146</v>
      </c>
      <c r="G6" s="160">
        <f>F15/146*100</f>
        <v>13.698630136986301</v>
      </c>
      <c r="H6" s="161">
        <f>F63/146*100</f>
        <v>86.301369863013704</v>
      </c>
      <c r="I6" s="159">
        <f>H6+G6</f>
        <v>100</v>
      </c>
    </row>
    <row r="7" spans="1:9" x14ac:dyDescent="0.35">
      <c r="A7" s="180">
        <v>1</v>
      </c>
      <c r="B7" s="99" t="str">
        <f>'F. Peta wajib &amp; pilihan'!B6</f>
        <v>INSS11901</v>
      </c>
      <c r="C7" s="232" t="str">
        <f>'F. Peta wajib &amp; pilihan'!C6</f>
        <v xml:space="preserve">Pancasila  </v>
      </c>
      <c r="D7" s="234"/>
      <c r="E7" s="235">
        <f>'F. Peta wajib &amp; pilihan'!E6</f>
        <v>2</v>
      </c>
      <c r="F7" s="466"/>
      <c r="G7" s="233" t="s">
        <v>441</v>
      </c>
      <c r="H7" s="181"/>
      <c r="I7" s="182"/>
    </row>
    <row r="8" spans="1:9" x14ac:dyDescent="0.35">
      <c r="A8" s="180">
        <v>2</v>
      </c>
      <c r="B8" s="99" t="str">
        <f>'F. Peta wajib &amp; pilihan'!B7</f>
        <v>INSS11902</v>
      </c>
      <c r="C8" s="232" t="str">
        <f>'F. Peta wajib &amp; pilihan'!C7</f>
        <v>Pendidikan Kewarganegaraan</v>
      </c>
      <c r="D8" s="234"/>
      <c r="E8" s="235">
        <f>'F. Peta wajib &amp; pilihan'!E7</f>
        <v>2</v>
      </c>
      <c r="F8" s="466"/>
      <c r="G8" s="183" t="s">
        <v>441</v>
      </c>
      <c r="H8" s="183"/>
      <c r="I8" s="184"/>
    </row>
    <row r="9" spans="1:9" x14ac:dyDescent="0.35">
      <c r="A9" s="180">
        <v>3</v>
      </c>
      <c r="B9" s="99" t="str">
        <f>'F. Peta wajib &amp; pilihan'!B8</f>
        <v>INSS11903</v>
      </c>
      <c r="C9" s="232" t="str">
        <f>'F. Peta wajib &amp; pilihan'!C8</f>
        <v>Bahasa Indonesia</v>
      </c>
      <c r="D9" s="234"/>
      <c r="E9" s="235">
        <f>'F. Peta wajib &amp; pilihan'!E8</f>
        <v>2</v>
      </c>
      <c r="F9" s="466"/>
      <c r="G9" s="183" t="s">
        <v>441</v>
      </c>
      <c r="H9" s="183"/>
      <c r="I9" s="184"/>
    </row>
    <row r="10" spans="1:9" x14ac:dyDescent="0.35">
      <c r="A10" s="180">
        <v>4</v>
      </c>
      <c r="B10" s="99" t="str">
        <f>'F. Peta wajib &amp; pilihan'!B9</f>
        <v>INSS11904</v>
      </c>
      <c r="C10" s="232" t="str">
        <f>'F. Peta wajib &amp; pilihan'!C9</f>
        <v>Pengantar Studi Islam</v>
      </c>
      <c r="D10" s="234"/>
      <c r="E10" s="235">
        <f>'F. Peta wajib &amp; pilihan'!E9</f>
        <v>2</v>
      </c>
      <c r="F10" s="466"/>
      <c r="G10" s="183" t="s">
        <v>441</v>
      </c>
      <c r="H10" s="183"/>
      <c r="I10" s="184"/>
    </row>
    <row r="11" spans="1:9" x14ac:dyDescent="0.35">
      <c r="A11" s="180">
        <v>5</v>
      </c>
      <c r="B11" s="99" t="str">
        <f>'F. Peta wajib &amp; pilihan'!B10</f>
        <v>INSS11905</v>
      </c>
      <c r="C11" s="232" t="str">
        <f>'F. Peta wajib &amp; pilihan'!C10</f>
        <v>Peradaban Islam dan Islam Nusantara</v>
      </c>
      <c r="D11" s="234"/>
      <c r="E11" s="235">
        <f>'F. Peta wajib &amp; pilihan'!E10</f>
        <v>4</v>
      </c>
      <c r="F11" s="466"/>
      <c r="G11" s="183" t="s">
        <v>441</v>
      </c>
      <c r="H11" s="183"/>
      <c r="I11" s="184"/>
    </row>
    <row r="12" spans="1:9" x14ac:dyDescent="0.35">
      <c r="A12" s="180">
        <v>6</v>
      </c>
      <c r="B12" s="99" t="str">
        <f>'F. Peta wajib &amp; pilihan'!B11</f>
        <v>INSS11906</v>
      </c>
      <c r="C12" s="232" t="str">
        <f>'F. Peta wajib &amp; pilihan'!C11</f>
        <v xml:space="preserve">Bahasa Arab </v>
      </c>
      <c r="D12" s="234"/>
      <c r="E12" s="235">
        <f>'F. Peta wajib &amp; pilihan'!E11</f>
        <v>2</v>
      </c>
      <c r="F12" s="466"/>
      <c r="G12" s="183" t="s">
        <v>441</v>
      </c>
      <c r="H12" s="183"/>
      <c r="I12" s="184"/>
    </row>
    <row r="13" spans="1:9" x14ac:dyDescent="0.35">
      <c r="A13" s="180">
        <v>7</v>
      </c>
      <c r="B13" s="99" t="str">
        <f>'F. Peta wajib &amp; pilihan'!B12</f>
        <v>INSS11907</v>
      </c>
      <c r="C13" s="232" t="str">
        <f>'F. Peta wajib &amp; pilihan'!C12</f>
        <v>Bahasa Inggris</v>
      </c>
      <c r="D13" s="234"/>
      <c r="E13" s="235">
        <f>'F. Peta wajib &amp; pilihan'!E12</f>
        <v>2</v>
      </c>
      <c r="F13" s="466"/>
      <c r="G13" s="183" t="s">
        <v>441</v>
      </c>
      <c r="H13" s="183"/>
      <c r="I13" s="184"/>
    </row>
    <row r="14" spans="1:9" x14ac:dyDescent="0.35">
      <c r="A14" s="180">
        <v>8</v>
      </c>
      <c r="B14" s="99" t="str">
        <f>'F. Peta wajib &amp; pilihan'!B13</f>
        <v>INSS11908</v>
      </c>
      <c r="C14" s="232" t="str">
        <f>'F. Peta wajib &amp; pilihan'!C13</f>
        <v>Akhlak dan Tasawuf</v>
      </c>
      <c r="D14" s="234"/>
      <c r="E14" s="235">
        <f>'F. Peta wajib &amp; pilihan'!E13</f>
        <v>2</v>
      </c>
      <c r="F14" s="466"/>
      <c r="G14" s="183" t="s">
        <v>441</v>
      </c>
      <c r="H14" s="183"/>
      <c r="I14" s="184"/>
    </row>
    <row r="15" spans="1:9" x14ac:dyDescent="0.35">
      <c r="A15" s="180">
        <v>9</v>
      </c>
      <c r="B15" s="99" t="str">
        <f>'F. Peta wajib &amp; pilihan'!B14</f>
        <v>INSS11909</v>
      </c>
      <c r="C15" s="232" t="str">
        <f>'F. Peta wajib &amp; pilihan'!C14</f>
        <v>Filsafat  Umum</v>
      </c>
      <c r="D15" s="234"/>
      <c r="E15" s="235">
        <f>'F. Peta wajib &amp; pilihan'!E14</f>
        <v>2</v>
      </c>
      <c r="F15" s="466">
        <f>SUM(E7:E15)</f>
        <v>20</v>
      </c>
      <c r="G15" s="183" t="s">
        <v>441</v>
      </c>
      <c r="H15" s="183"/>
      <c r="I15" s="184"/>
    </row>
    <row r="16" spans="1:9" x14ac:dyDescent="0.35">
      <c r="A16" s="180">
        <v>10</v>
      </c>
      <c r="B16" s="415" t="str">
        <f>'F. Peta wajib &amp; pilihan'!B17</f>
        <v>UAHS11901</v>
      </c>
      <c r="C16" s="448" t="str">
        <f>'F. Peta wajib &amp; pilihan'!C17</f>
        <v>Ilmu Kalam</v>
      </c>
      <c r="D16" s="449"/>
      <c r="E16" s="450">
        <f>'F. Peta wajib &amp; pilihan'!E17</f>
        <v>2</v>
      </c>
      <c r="F16" s="411"/>
      <c r="G16" s="185"/>
      <c r="H16" s="183" t="s">
        <v>441</v>
      </c>
      <c r="I16" s="184"/>
    </row>
    <row r="17" spans="1:9" x14ac:dyDescent="0.35">
      <c r="A17" s="180">
        <v>11</v>
      </c>
      <c r="B17" s="415" t="str">
        <f>'F. Peta wajib &amp; pilihan'!B18</f>
        <v>UAHS11902</v>
      </c>
      <c r="C17" s="448" t="str">
        <f>'F. Peta wajib &amp; pilihan'!C18</f>
        <v>Falsafah Ulum islamiyyah</v>
      </c>
      <c r="D17" s="449"/>
      <c r="E17" s="450">
        <f>'F. Peta wajib &amp; pilihan'!E18</f>
        <v>4</v>
      </c>
      <c r="F17" s="411"/>
      <c r="G17" s="185"/>
      <c r="H17" s="183" t="s">
        <v>441</v>
      </c>
      <c r="I17" s="184"/>
    </row>
    <row r="18" spans="1:9" x14ac:dyDescent="0.35">
      <c r="A18" s="180">
        <v>12</v>
      </c>
      <c r="B18" s="415" t="str">
        <f>'F. Peta wajib &amp; pilihan'!B19</f>
        <v>UAHS11903</v>
      </c>
      <c r="C18" s="448" t="str">
        <f>'F. Peta wajib &amp; pilihan'!C19</f>
        <v>Sosiologi Antropologi Agama</v>
      </c>
      <c r="D18" s="449"/>
      <c r="E18" s="450">
        <f>'F. Peta wajib &amp; pilihan'!E19</f>
        <v>4</v>
      </c>
      <c r="F18" s="411"/>
      <c r="G18" s="185"/>
      <c r="H18" s="183" t="s">
        <v>441</v>
      </c>
      <c r="I18" s="184"/>
    </row>
    <row r="19" spans="1:9" x14ac:dyDescent="0.35">
      <c r="A19" s="180">
        <v>13</v>
      </c>
      <c r="B19" s="420" t="str">
        <f>'F. Peta wajib &amp; pilihan'!B20</f>
        <v>BSAS11901</v>
      </c>
      <c r="C19" s="451" t="str">
        <f>'F. Peta wajib &amp; pilihan'!C20</f>
        <v xml:space="preserve">Studi Qur'an </v>
      </c>
      <c r="D19" s="452"/>
      <c r="E19" s="453">
        <f>'F. Peta wajib &amp; pilihan'!E20</f>
        <v>4</v>
      </c>
      <c r="F19" s="411"/>
      <c r="G19" s="184"/>
      <c r="H19" s="183" t="s">
        <v>441</v>
      </c>
      <c r="I19" s="184"/>
    </row>
    <row r="20" spans="1:9" x14ac:dyDescent="0.35">
      <c r="A20" s="180">
        <v>14</v>
      </c>
      <c r="B20" s="420" t="str">
        <f>'F. Peta wajib &amp; pilihan'!B21</f>
        <v>BSAS11902</v>
      </c>
      <c r="C20" s="451" t="str">
        <f>'F. Peta wajib &amp; pilihan'!C21</f>
        <v>Studi Hadis</v>
      </c>
      <c r="D20" s="452"/>
      <c r="E20" s="453">
        <f>'F. Peta wajib &amp; pilihan'!E21</f>
        <v>4</v>
      </c>
      <c r="F20" s="411"/>
      <c r="G20" s="185"/>
      <c r="H20" s="183" t="s">
        <v>441</v>
      </c>
      <c r="I20" s="184"/>
    </row>
    <row r="21" spans="1:9" x14ac:dyDescent="0.35">
      <c r="A21" s="180">
        <v>15</v>
      </c>
      <c r="B21" s="420" t="str">
        <f>'F. Peta wajib &amp; pilihan'!B22</f>
        <v>BSAS11903</v>
      </c>
      <c r="C21" s="451" t="str">
        <f>'F. Peta wajib &amp; pilihan'!C22</f>
        <v>Ilmu Fiqih</v>
      </c>
      <c r="D21" s="452"/>
      <c r="E21" s="453">
        <f>'F. Peta wajib &amp; pilihan'!E22</f>
        <v>2</v>
      </c>
      <c r="F21" s="411"/>
      <c r="G21" s="183"/>
      <c r="H21" s="183" t="s">
        <v>441</v>
      </c>
      <c r="I21" s="184"/>
    </row>
    <row r="22" spans="1:9" x14ac:dyDescent="0.35">
      <c r="A22" s="180">
        <v>16</v>
      </c>
      <c r="B22" s="420" t="str">
        <f>'F. Peta wajib &amp; pilihan'!B23</f>
        <v>BSAS11904</v>
      </c>
      <c r="C22" s="451" t="str">
        <f>'F. Peta wajib &amp; pilihan'!C23</f>
        <v>Maharah Istima'</v>
      </c>
      <c r="D22" s="452"/>
      <c r="E22" s="453">
        <f>'F. Peta wajib &amp; pilihan'!E23</f>
        <v>3</v>
      </c>
      <c r="F22" s="411"/>
      <c r="G22" s="183"/>
      <c r="H22" s="183" t="s">
        <v>441</v>
      </c>
      <c r="I22" s="184"/>
    </row>
    <row r="23" spans="1:9" x14ac:dyDescent="0.35">
      <c r="A23" s="180">
        <v>17</v>
      </c>
      <c r="B23" s="420" t="str">
        <f>'F. Peta wajib &amp; pilihan'!B24</f>
        <v>BSAS11905</v>
      </c>
      <c r="C23" s="451" t="str">
        <f>'F. Peta wajib &amp; pilihan'!C24</f>
        <v>Maharah Kalam</v>
      </c>
      <c r="D23" s="452"/>
      <c r="E23" s="453">
        <f>'F. Peta wajib &amp; pilihan'!E24</f>
        <v>4</v>
      </c>
      <c r="F23" s="411"/>
      <c r="G23" s="183"/>
      <c r="H23" s="183" t="s">
        <v>441</v>
      </c>
      <c r="I23" s="184"/>
    </row>
    <row r="24" spans="1:9" x14ac:dyDescent="0.35">
      <c r="A24" s="180">
        <v>18</v>
      </c>
      <c r="B24" s="420" t="str">
        <f>'F. Peta wajib &amp; pilihan'!B25</f>
        <v>BSAS11906</v>
      </c>
      <c r="C24" s="451" t="str">
        <f>'F. Peta wajib &amp; pilihan'!C25</f>
        <v>Dirasah Masrahiyyah</v>
      </c>
      <c r="D24" s="452"/>
      <c r="E24" s="453">
        <f>'F. Peta wajib &amp; pilihan'!E25</f>
        <v>3</v>
      </c>
      <c r="F24" s="411"/>
      <c r="G24" s="183"/>
      <c r="H24" s="183" t="s">
        <v>441</v>
      </c>
      <c r="I24" s="184"/>
    </row>
    <row r="25" spans="1:9" x14ac:dyDescent="0.35">
      <c r="A25" s="180">
        <v>19</v>
      </c>
      <c r="B25" s="420" t="str">
        <f>'F. Peta wajib &amp; pilihan'!B26</f>
        <v>BSAS11907</v>
      </c>
      <c r="C25" s="451" t="str">
        <f>'F. Peta wajib &amp; pilihan'!C26</f>
        <v>Qawaid al Khath wa al Imla'</v>
      </c>
      <c r="D25" s="452"/>
      <c r="E25" s="453">
        <f>'F. Peta wajib &amp; pilihan'!E26</f>
        <v>3</v>
      </c>
      <c r="F25" s="411"/>
      <c r="G25" s="183"/>
      <c r="H25" s="183" t="s">
        <v>441</v>
      </c>
      <c r="I25" s="184"/>
    </row>
    <row r="26" spans="1:9" x14ac:dyDescent="0.35">
      <c r="A26" s="180">
        <v>20</v>
      </c>
      <c r="B26" s="420" t="str">
        <f>'F. Peta wajib &amp; pilihan'!B27</f>
        <v>BSAS11908</v>
      </c>
      <c r="C26" s="451" t="str">
        <f>'F. Peta wajib &amp; pilihan'!C27</f>
        <v>Maharah Kitabah</v>
      </c>
      <c r="D26" s="452"/>
      <c r="E26" s="453">
        <f>'F. Peta wajib &amp; pilihan'!E27</f>
        <v>4</v>
      </c>
      <c r="F26" s="411"/>
      <c r="G26" s="183"/>
      <c r="H26" s="183" t="s">
        <v>441</v>
      </c>
      <c r="I26" s="184"/>
    </row>
    <row r="27" spans="1:9" x14ac:dyDescent="0.35">
      <c r="A27" s="180">
        <v>21</v>
      </c>
      <c r="B27" s="420" t="str">
        <f>'F. Peta wajib &amp; pilihan'!B28</f>
        <v>BSAS11909</v>
      </c>
      <c r="C27" s="451" t="str">
        <f>'F. Peta wajib &amp; pilihan'!C28</f>
        <v>Maharah Qira'ah</v>
      </c>
      <c r="D27" s="452"/>
      <c r="E27" s="453">
        <f>'F. Peta wajib &amp; pilihan'!E28</f>
        <v>4</v>
      </c>
      <c r="F27" s="411"/>
      <c r="G27" s="183"/>
      <c r="H27" s="183" t="s">
        <v>441</v>
      </c>
      <c r="I27" s="184"/>
    </row>
    <row r="28" spans="1:9" x14ac:dyDescent="0.35">
      <c r="A28" s="180">
        <v>22</v>
      </c>
      <c r="B28" s="420" t="str">
        <f>'F. Peta wajib &amp; pilihan'!B29</f>
        <v>BSAS11910</v>
      </c>
      <c r="C28" s="451" t="str">
        <f>'F. Peta wajib &amp; pilihan'!C29</f>
        <v>Ilmu Nahwu</v>
      </c>
      <c r="D28" s="452"/>
      <c r="E28" s="453">
        <f>'F. Peta wajib &amp; pilihan'!E29</f>
        <v>4</v>
      </c>
      <c r="F28" s="411"/>
      <c r="G28" s="183"/>
      <c r="H28" s="183" t="s">
        <v>441</v>
      </c>
      <c r="I28" s="184"/>
    </row>
    <row r="29" spans="1:9" x14ac:dyDescent="0.35">
      <c r="A29" s="180">
        <v>23</v>
      </c>
      <c r="B29" s="420" t="str">
        <f>'F. Peta wajib &amp; pilihan'!B30</f>
        <v>BSAS11911</v>
      </c>
      <c r="C29" s="451" t="str">
        <f>'F. Peta wajib &amp; pilihan'!C30</f>
        <v>Ilmu Sharaf</v>
      </c>
      <c r="D29" s="452"/>
      <c r="E29" s="453">
        <f>'F. Peta wajib &amp; pilihan'!E30</f>
        <v>4</v>
      </c>
      <c r="F29" s="411"/>
      <c r="G29" s="183"/>
      <c r="H29" s="183" t="s">
        <v>441</v>
      </c>
      <c r="I29" s="184"/>
    </row>
    <row r="30" spans="1:9" x14ac:dyDescent="0.35">
      <c r="A30" s="180">
        <v>24</v>
      </c>
      <c r="B30" s="420" t="str">
        <f>'F. Peta wajib &amp; pilihan'!B31</f>
        <v>BSAS11912</v>
      </c>
      <c r="C30" s="451" t="str">
        <f>'F. Peta wajib &amp; pilihan'!C31</f>
        <v>Ilmu Lughah al-'Arabi (Linguistik Arab)</v>
      </c>
      <c r="D30" s="452"/>
      <c r="E30" s="453">
        <f>'F. Peta wajib &amp; pilihan'!E31</f>
        <v>6</v>
      </c>
      <c r="F30" s="411"/>
      <c r="G30" s="183"/>
      <c r="H30" s="183" t="s">
        <v>441</v>
      </c>
      <c r="I30" s="184"/>
    </row>
    <row r="31" spans="1:9" x14ac:dyDescent="0.35">
      <c r="A31" s="180">
        <v>25</v>
      </c>
      <c r="B31" s="420" t="str">
        <f>'F. Peta wajib &amp; pilihan'!B32</f>
        <v>BSAS11913</v>
      </c>
      <c r="C31" s="451" t="str">
        <f>'F. Peta wajib &amp; pilihan'!C32</f>
        <v xml:space="preserve">Fiqh Lughah dan Kajian Naskah (Filologi) </v>
      </c>
      <c r="D31" s="452"/>
      <c r="E31" s="453">
        <f>'F. Peta wajib &amp; pilihan'!E32</f>
        <v>4</v>
      </c>
      <c r="F31" s="411"/>
      <c r="G31" s="183"/>
      <c r="H31" s="183" t="s">
        <v>441</v>
      </c>
      <c r="I31" s="184"/>
    </row>
    <row r="32" spans="1:9" x14ac:dyDescent="0.35">
      <c r="A32" s="180">
        <v>26</v>
      </c>
      <c r="B32" s="420" t="str">
        <f>'F. Peta wajib &amp; pilihan'!B33</f>
        <v>BSAS11914</v>
      </c>
      <c r="C32" s="451" t="str">
        <f>'F. Peta wajib &amp; pilihan'!C33</f>
        <v xml:space="preserve">Ilmu Ashwat (Fonologi) </v>
      </c>
      <c r="D32" s="452"/>
      <c r="E32" s="453">
        <f>'F. Peta wajib &amp; pilihan'!E33</f>
        <v>2</v>
      </c>
      <c r="F32" s="411"/>
      <c r="G32" s="183"/>
      <c r="H32" s="183" t="s">
        <v>441</v>
      </c>
      <c r="I32" s="184"/>
    </row>
    <row r="33" spans="1:9" x14ac:dyDescent="0.35">
      <c r="A33" s="180">
        <v>27</v>
      </c>
      <c r="B33" s="420" t="str">
        <f>'F. Peta wajib &amp; pilihan'!B34</f>
        <v>BSAS11915</v>
      </c>
      <c r="C33" s="451" t="str">
        <f>'F. Peta wajib &amp; pilihan'!C34</f>
        <v xml:space="preserve">Ilmu Dilalah wa al-Ma'ajim </v>
      </c>
      <c r="D33" s="452"/>
      <c r="E33" s="453">
        <f>'F. Peta wajib &amp; pilihan'!E34</f>
        <v>4</v>
      </c>
      <c r="F33" s="411"/>
      <c r="G33" s="183"/>
      <c r="H33" s="183" t="s">
        <v>441</v>
      </c>
      <c r="I33" s="184"/>
    </row>
    <row r="34" spans="1:9" x14ac:dyDescent="0.35">
      <c r="A34" s="180">
        <v>28</v>
      </c>
      <c r="B34" s="420" t="str">
        <f>'F. Peta wajib &amp; pilihan'!B35</f>
        <v>BSAS11916</v>
      </c>
      <c r="C34" s="451" t="str">
        <f>'F. Peta wajib &amp; pilihan'!C35</f>
        <v>Tarikh al-Adab</v>
      </c>
      <c r="D34" s="452"/>
      <c r="E34" s="453">
        <f>'F. Peta wajib &amp; pilihan'!E35</f>
        <v>6</v>
      </c>
      <c r="F34" s="411"/>
      <c r="G34" s="183"/>
      <c r="H34" s="183" t="s">
        <v>441</v>
      </c>
      <c r="I34" s="184"/>
    </row>
    <row r="35" spans="1:9" x14ac:dyDescent="0.35">
      <c r="A35" s="180">
        <v>29</v>
      </c>
      <c r="B35" s="420" t="str">
        <f>'F. Peta wajib &amp; pilihan'!B36</f>
        <v>BSAS11917</v>
      </c>
      <c r="C35" s="451" t="str">
        <f>'F. Peta wajib &amp; pilihan'!C36</f>
        <v>Nadhariyah al-Adab</v>
      </c>
      <c r="D35" s="452"/>
      <c r="E35" s="453">
        <f>'F. Peta wajib &amp; pilihan'!E36</f>
        <v>3</v>
      </c>
      <c r="F35" s="411"/>
      <c r="G35" s="183"/>
      <c r="H35" s="183" t="s">
        <v>441</v>
      </c>
      <c r="I35" s="184"/>
    </row>
    <row r="36" spans="1:9" x14ac:dyDescent="0.35">
      <c r="A36" s="180">
        <v>30</v>
      </c>
      <c r="B36" s="420" t="str">
        <f>'F. Peta wajib &amp; pilihan'!B37</f>
        <v>BSAS11918</v>
      </c>
      <c r="C36" s="451" t="str">
        <f>'F. Peta wajib &amp; pilihan'!C37</f>
        <v>Ilmu Balaghah</v>
      </c>
      <c r="D36" s="452"/>
      <c r="E36" s="453">
        <f>'F. Peta wajib &amp; pilihan'!E37</f>
        <v>6</v>
      </c>
      <c r="F36" s="411"/>
      <c r="G36" s="183"/>
      <c r="H36" s="183" t="s">
        <v>441</v>
      </c>
      <c r="I36" s="184"/>
    </row>
    <row r="37" spans="1:9" x14ac:dyDescent="0.35">
      <c r="A37" s="180">
        <v>31</v>
      </c>
      <c r="B37" s="420" t="str">
        <f>'F. Peta wajib &amp; pilihan'!B38</f>
        <v>BSAS11919</v>
      </c>
      <c r="C37" s="451" t="str">
        <f>'F. Peta wajib &amp; pilihan'!C38</f>
        <v>Ilmu al 'Arudl wa al Qawafi</v>
      </c>
      <c r="D37" s="452"/>
      <c r="E37" s="453">
        <f>'F. Peta wajib &amp; pilihan'!E38</f>
        <v>2</v>
      </c>
      <c r="F37" s="411"/>
      <c r="G37" s="183"/>
      <c r="H37" s="183" t="s">
        <v>441</v>
      </c>
      <c r="I37" s="184"/>
    </row>
    <row r="38" spans="1:9" x14ac:dyDescent="0.35">
      <c r="A38" s="180">
        <v>32</v>
      </c>
      <c r="B38" s="420" t="str">
        <f>'F. Peta wajib &amp; pilihan'!B39</f>
        <v>BSAS11920</v>
      </c>
      <c r="C38" s="451" t="str">
        <f>'F. Peta wajib &amp; pilihan'!C39</f>
        <v>Hermeneutika, Semiotika dan Filsafat Bahasa</v>
      </c>
      <c r="D38" s="452"/>
      <c r="E38" s="453">
        <f>'F. Peta wajib &amp; pilihan'!E39</f>
        <v>4</v>
      </c>
      <c r="F38" s="411"/>
      <c r="G38" s="183"/>
      <c r="H38" s="183" t="s">
        <v>441</v>
      </c>
      <c r="I38" s="184"/>
    </row>
    <row r="39" spans="1:9" x14ac:dyDescent="0.35">
      <c r="A39" s="180">
        <v>33</v>
      </c>
      <c r="B39" s="420" t="str">
        <f>'F. Peta wajib &amp; pilihan'!B40</f>
        <v>BSAS11921</v>
      </c>
      <c r="C39" s="451" t="str">
        <f>'F. Peta wajib &amp; pilihan'!C40</f>
        <v>Sosiologi Sastra</v>
      </c>
      <c r="D39" s="452"/>
      <c r="E39" s="453">
        <f>'F. Peta wajib &amp; pilihan'!E40</f>
        <v>2</v>
      </c>
      <c r="F39" s="411"/>
      <c r="G39" s="183"/>
      <c r="H39" s="183" t="s">
        <v>441</v>
      </c>
      <c r="I39" s="184"/>
    </row>
    <row r="40" spans="1:9" x14ac:dyDescent="0.35">
      <c r="A40" s="180">
        <v>34</v>
      </c>
      <c r="B40" s="420" t="str">
        <f>'F. Peta wajib &amp; pilihan'!B41</f>
        <v>BSAS11922</v>
      </c>
      <c r="C40" s="451" t="str">
        <f>'F. Peta wajib &amp; pilihan'!C41</f>
        <v>Kajian Timur Tengah</v>
      </c>
      <c r="D40" s="452"/>
      <c r="E40" s="453">
        <f>'F. Peta wajib &amp; pilihan'!E41</f>
        <v>3</v>
      </c>
      <c r="F40" s="411"/>
      <c r="G40" s="183"/>
      <c r="H40" s="183" t="s">
        <v>441</v>
      </c>
      <c r="I40" s="184"/>
    </row>
    <row r="41" spans="1:9" x14ac:dyDescent="0.35">
      <c r="A41" s="180">
        <v>35</v>
      </c>
      <c r="B41" s="420" t="str">
        <f>'F. Peta wajib &amp; pilihan'!B42</f>
        <v>BSAS11923</v>
      </c>
      <c r="C41" s="451" t="str">
        <f>'F. Peta wajib &amp; pilihan'!C42</f>
        <v>Sastra Lisan</v>
      </c>
      <c r="D41" s="452"/>
      <c r="E41" s="453">
        <f>'F. Peta wajib &amp; pilihan'!E42</f>
        <v>2</v>
      </c>
      <c r="F41" s="411"/>
      <c r="G41" s="183"/>
      <c r="H41" s="183" t="s">
        <v>441</v>
      </c>
      <c r="I41" s="184"/>
    </row>
    <row r="42" spans="1:9" x14ac:dyDescent="0.35">
      <c r="A42" s="180">
        <v>36</v>
      </c>
      <c r="B42" s="420" t="str">
        <f>'F. Peta wajib &amp; pilihan'!B43</f>
        <v>BSAS11924</v>
      </c>
      <c r="C42" s="451" t="str">
        <f>'F. Peta wajib &amp; pilihan'!C43</f>
        <v>Naqd al Adab</v>
      </c>
      <c r="D42" s="452"/>
      <c r="E42" s="453">
        <f>'F. Peta wajib &amp; pilihan'!E43</f>
        <v>3</v>
      </c>
      <c r="F42" s="411"/>
      <c r="G42" s="183"/>
      <c r="H42" s="183" t="s">
        <v>441</v>
      </c>
      <c r="I42" s="184"/>
    </row>
    <row r="43" spans="1:9" x14ac:dyDescent="0.35">
      <c r="A43" s="180">
        <v>37</v>
      </c>
      <c r="B43" s="420" t="str">
        <f>'F. Peta wajib &amp; pilihan'!B44</f>
        <v>BSAS11925</v>
      </c>
      <c r="C43" s="451" t="str">
        <f>'F. Peta wajib &amp; pilihan'!C44</f>
        <v>Al Hasub al Arabi</v>
      </c>
      <c r="D43" s="452"/>
      <c r="E43" s="453">
        <f>'F. Peta wajib &amp; pilihan'!E44</f>
        <v>2</v>
      </c>
      <c r="F43" s="411"/>
      <c r="G43" s="183"/>
      <c r="H43" s="183" t="s">
        <v>441</v>
      </c>
      <c r="I43" s="184"/>
    </row>
    <row r="44" spans="1:9" x14ac:dyDescent="0.35">
      <c r="A44" s="180">
        <v>38</v>
      </c>
      <c r="B44" s="420" t="str">
        <f>'F. Peta wajib &amp; pilihan'!B45</f>
        <v>BSAS11926</v>
      </c>
      <c r="C44" s="451" t="str">
        <f>'F. Peta wajib &amp; pilihan'!C45</f>
        <v>Enterpreneurship</v>
      </c>
      <c r="D44" s="452"/>
      <c r="E44" s="453">
        <f>'F. Peta wajib &amp; pilihan'!E45</f>
        <v>2</v>
      </c>
      <c r="F44" s="411"/>
      <c r="G44" s="183"/>
      <c r="H44" s="183" t="s">
        <v>441</v>
      </c>
      <c r="I44" s="184"/>
    </row>
    <row r="45" spans="1:9" x14ac:dyDescent="0.35">
      <c r="A45" s="180">
        <v>39</v>
      </c>
      <c r="B45" s="420" t="str">
        <f>'F. Peta wajib &amp; pilihan'!B46</f>
        <v>BSAS11927</v>
      </c>
      <c r="C45" s="451" t="str">
        <f>'F. Peta wajib &amp; pilihan'!C46</f>
        <v>Metodologi Penelitian Bahasa dan Sastra</v>
      </c>
      <c r="D45" s="452"/>
      <c r="E45" s="453">
        <f>'F. Peta wajib &amp; pilihan'!E46</f>
        <v>4</v>
      </c>
      <c r="F45" s="411"/>
      <c r="G45" s="183"/>
      <c r="H45" s="183" t="s">
        <v>441</v>
      </c>
      <c r="I45" s="184"/>
    </row>
    <row r="46" spans="1:9" x14ac:dyDescent="0.35">
      <c r="A46" s="180">
        <v>40</v>
      </c>
      <c r="B46" s="420" t="str">
        <f>'F. Peta wajib &amp; pilihan'!B47</f>
        <v>BSAS11928</v>
      </c>
      <c r="C46" s="451" t="str">
        <f>'F. Peta wajib &amp; pilihan'!C47</f>
        <v>PPL</v>
      </c>
      <c r="D46" s="452"/>
      <c r="E46" s="453">
        <f>'F. Peta wajib &amp; pilihan'!E47</f>
        <v>2</v>
      </c>
      <c r="F46" s="411"/>
      <c r="G46" s="183"/>
      <c r="H46" s="183" t="s">
        <v>441</v>
      </c>
      <c r="I46" s="184"/>
    </row>
    <row r="47" spans="1:9" x14ac:dyDescent="0.35">
      <c r="A47" s="180">
        <v>41</v>
      </c>
      <c r="B47" s="424" t="str">
        <f>'F. Peta wajib &amp; pilihan'!B48</f>
        <v>BSAPS11901</v>
      </c>
      <c r="C47" s="454" t="str">
        <f>'F. Peta wajib &amp; pilihan'!C48</f>
        <v>Nadhariyah al Tarjamah</v>
      </c>
      <c r="D47" s="455"/>
      <c r="E47" s="456">
        <f>'F. Peta wajib &amp; pilihan'!E48</f>
        <v>2</v>
      </c>
      <c r="F47" s="411"/>
      <c r="G47" s="183"/>
      <c r="H47" s="183" t="s">
        <v>441</v>
      </c>
      <c r="I47" s="184"/>
    </row>
    <row r="48" spans="1:9" x14ac:dyDescent="0.35">
      <c r="A48" s="180">
        <v>42</v>
      </c>
      <c r="B48" s="424" t="str">
        <f>'F. Peta wajib &amp; pilihan'!B49</f>
        <v>BSAPS11910</v>
      </c>
      <c r="C48" s="454" t="str">
        <f>'F. Peta wajib &amp; pilihan'!C49</f>
        <v>Tarjamah al Tatbiqiyah</v>
      </c>
      <c r="D48" s="455"/>
      <c r="E48" s="456">
        <f>'F. Peta wajib &amp; pilihan'!E49</f>
        <v>2</v>
      </c>
      <c r="F48" s="411"/>
      <c r="G48" s="183"/>
      <c r="H48" s="183" t="s">
        <v>441</v>
      </c>
      <c r="I48" s="184"/>
    </row>
    <row r="49" spans="1:9" s="153" customFormat="1" x14ac:dyDescent="0.35">
      <c r="A49" s="180">
        <v>43</v>
      </c>
      <c r="B49" s="424" t="str">
        <f>'F. Peta wajib &amp; pilihan'!B50</f>
        <v>BSAPS11919</v>
      </c>
      <c r="C49" s="454" t="str">
        <f>'F. Peta wajib &amp; pilihan'!C50</f>
        <v>Al 'Arabiyah li al Siyahah</v>
      </c>
      <c r="D49" s="455"/>
      <c r="E49" s="456">
        <f>'F. Peta wajib &amp; pilihan'!E50</f>
        <v>2</v>
      </c>
      <c r="F49" s="411"/>
      <c r="G49" s="188"/>
      <c r="H49" s="188" t="s">
        <v>441</v>
      </c>
      <c r="I49" s="189"/>
    </row>
    <row r="50" spans="1:9" x14ac:dyDescent="0.35">
      <c r="A50" s="180">
        <v>44</v>
      </c>
      <c r="B50" s="424" t="str">
        <f>'F. Peta wajib &amp; pilihan'!B51</f>
        <v>BSAPS11928</v>
      </c>
      <c r="C50" s="454" t="str">
        <f>'F. Peta wajib &amp; pilihan'!C51</f>
        <v>Manhaj at-Ta'lim al Lughawi</v>
      </c>
      <c r="D50" s="455"/>
      <c r="E50" s="456">
        <f>'F. Peta wajib &amp; pilihan'!E51</f>
        <v>2</v>
      </c>
      <c r="F50" s="411"/>
      <c r="G50" s="183"/>
      <c r="H50" s="183" t="s">
        <v>441</v>
      </c>
      <c r="I50" s="184"/>
    </row>
    <row r="51" spans="1:9" x14ac:dyDescent="0.35">
      <c r="A51" s="180">
        <v>45</v>
      </c>
      <c r="B51" s="424" t="str">
        <f>'F. Peta wajib &amp; pilihan'!B52</f>
        <v>BSAPS11937</v>
      </c>
      <c r="C51" s="454" t="str">
        <f>'F. Peta wajib &amp; pilihan'!C52</f>
        <v>Taqwim al Ta'lim al Lughawi</v>
      </c>
      <c r="D51" s="455"/>
      <c r="E51" s="456">
        <f>'F. Peta wajib &amp; pilihan'!E52</f>
        <v>2</v>
      </c>
      <c r="F51" s="411"/>
      <c r="G51" s="183"/>
      <c r="H51" s="183" t="s">
        <v>441</v>
      </c>
      <c r="I51" s="184"/>
    </row>
    <row r="52" spans="1:9" x14ac:dyDescent="0.35">
      <c r="A52" s="180">
        <v>46</v>
      </c>
      <c r="B52" s="424" t="str">
        <f>'F. Peta wajib &amp; pilihan'!B53</f>
        <v>BSAPS11946</v>
      </c>
      <c r="C52" s="454" t="str">
        <f>'F. Peta wajib &amp; pilihan'!C53</f>
        <v>Tarjamah Arab-Indonesia</v>
      </c>
      <c r="D52" s="455">
        <f>'F. Peta wajib &amp; pilihan'!D53</f>
        <v>2</v>
      </c>
      <c r="E52" s="456"/>
      <c r="F52" s="411"/>
      <c r="G52" s="183"/>
      <c r="H52" s="183" t="s">
        <v>441</v>
      </c>
      <c r="I52" s="184"/>
    </row>
    <row r="53" spans="1:9" x14ac:dyDescent="0.35">
      <c r="A53" s="180">
        <v>47</v>
      </c>
      <c r="B53" s="424" t="str">
        <f>'F. Peta wajib &amp; pilihan'!B54</f>
        <v>BSAPS11955</v>
      </c>
      <c r="C53" s="454" t="str">
        <f>'F. Peta wajib &amp; pilihan'!C54</f>
        <v>Tarjamah Indonesia-Arab</v>
      </c>
      <c r="D53" s="455">
        <f>'F. Peta wajib &amp; pilihan'!D54</f>
        <v>2</v>
      </c>
      <c r="E53" s="456"/>
      <c r="F53" s="411"/>
      <c r="G53" s="183"/>
      <c r="H53" s="183" t="s">
        <v>441</v>
      </c>
      <c r="I53" s="184"/>
    </row>
    <row r="54" spans="1:9" x14ac:dyDescent="0.35">
      <c r="A54" s="180">
        <v>48</v>
      </c>
      <c r="B54" s="424" t="str">
        <f>'F. Peta wajib &amp; pilihan'!B55</f>
        <v>BSAPS11964</v>
      </c>
      <c r="C54" s="454" t="str">
        <f>'F. Peta wajib &amp; pilihan'!C55</f>
        <v>Naqd al Tarjamah</v>
      </c>
      <c r="D54" s="455">
        <f>'F. Peta wajib &amp; pilihan'!D55</f>
        <v>2</v>
      </c>
      <c r="E54" s="456"/>
      <c r="F54" s="411"/>
      <c r="G54" s="183"/>
      <c r="H54" s="183" t="s">
        <v>441</v>
      </c>
      <c r="I54" s="184"/>
    </row>
    <row r="55" spans="1:9" x14ac:dyDescent="0.35">
      <c r="A55" s="180">
        <v>49</v>
      </c>
      <c r="B55" s="424" t="str">
        <f>'F. Peta wajib &amp; pilihan'!B56</f>
        <v>BSAPS11973</v>
      </c>
      <c r="C55" s="454" t="str">
        <f>'F. Peta wajib &amp; pilihan'!C56</f>
        <v>Wasail at-Ta'lim al Lughawi</v>
      </c>
      <c r="D55" s="455">
        <f>'F. Peta wajib &amp; pilihan'!D56</f>
        <v>2</v>
      </c>
      <c r="E55" s="456"/>
      <c r="F55" s="411"/>
      <c r="G55" s="183"/>
      <c r="H55" s="183" t="s">
        <v>441</v>
      </c>
      <c r="I55" s="184"/>
    </row>
    <row r="56" spans="1:9" x14ac:dyDescent="0.35">
      <c r="A56" s="180">
        <v>50</v>
      </c>
      <c r="B56" s="424" t="str">
        <f>'F. Peta wajib &amp; pilihan'!B57</f>
        <v>BSAPS11982</v>
      </c>
      <c r="C56" s="454" t="str">
        <f>'F. Peta wajib &amp; pilihan'!C57</f>
        <v>Tashmim al Ta'lim al Lughawi</v>
      </c>
      <c r="D56" s="455">
        <f>'F. Peta wajib &amp; pilihan'!D57</f>
        <v>2</v>
      </c>
      <c r="E56" s="456"/>
      <c r="F56" s="411"/>
      <c r="G56" s="183"/>
      <c r="H56" s="183" t="s">
        <v>441</v>
      </c>
      <c r="I56" s="184"/>
    </row>
    <row r="57" spans="1:9" x14ac:dyDescent="0.35">
      <c r="A57" s="180">
        <v>51</v>
      </c>
      <c r="B57" s="424" t="str">
        <f>'F. Peta wajib &amp; pilihan'!B58</f>
        <v>BSAPS11991</v>
      </c>
      <c r="C57" s="454" t="str">
        <f>'F. Peta wajib &amp; pilihan'!C58</f>
        <v>Thuruq al Ta'lim al Lughawi</v>
      </c>
      <c r="D57" s="455">
        <f>'F. Peta wajib &amp; pilihan'!D58</f>
        <v>2</v>
      </c>
      <c r="E57" s="456"/>
      <c r="F57" s="411"/>
      <c r="G57" s="183"/>
      <c r="H57" s="183" t="s">
        <v>441</v>
      </c>
      <c r="I57" s="184"/>
    </row>
    <row r="58" spans="1:9" x14ac:dyDescent="0.35">
      <c r="A58" s="180">
        <v>52</v>
      </c>
      <c r="B58" s="424" t="str">
        <f>'F. Peta wajib &amp; pilihan'!B59</f>
        <v>BSAPS12000</v>
      </c>
      <c r="C58" s="454" t="str">
        <f>'F. Peta wajib &amp; pilihan'!C59</f>
        <v>Guide and Tourism</v>
      </c>
      <c r="D58" s="455">
        <f>'F. Peta wajib &amp; pilihan'!D59</f>
        <v>2</v>
      </c>
      <c r="E58" s="456"/>
      <c r="F58" s="411"/>
      <c r="G58" s="183"/>
      <c r="H58" s="183" t="s">
        <v>441</v>
      </c>
      <c r="I58" s="184"/>
    </row>
    <row r="59" spans="1:9" x14ac:dyDescent="0.35">
      <c r="A59" s="180">
        <v>53</v>
      </c>
      <c r="B59" s="424" t="str">
        <f>'F. Peta wajib &amp; pilihan'!B60</f>
        <v>BSAPS12009</v>
      </c>
      <c r="C59" s="454" t="str">
        <f>'F. Peta wajib &amp; pilihan'!C60</f>
        <v xml:space="preserve">Arabiyyah li as-Sihafah </v>
      </c>
      <c r="D59" s="455">
        <f>'F. Peta wajib &amp; pilihan'!D60</f>
        <v>2</v>
      </c>
      <c r="E59" s="456"/>
      <c r="F59" s="411"/>
      <c r="G59" s="183"/>
      <c r="H59" s="183" t="s">
        <v>441</v>
      </c>
      <c r="I59" s="184"/>
    </row>
    <row r="60" spans="1:9" x14ac:dyDescent="0.35">
      <c r="A60" s="180">
        <v>54</v>
      </c>
      <c r="B60" s="424" t="str">
        <f>'F. Peta wajib &amp; pilihan'!B61</f>
        <v>BSAPS12018</v>
      </c>
      <c r="C60" s="454" t="str">
        <f>'F. Peta wajib &amp; pilihan'!C61</f>
        <v>Antropogeolinguistik</v>
      </c>
      <c r="D60" s="455">
        <f>'F. Peta wajib &amp; pilihan'!D61</f>
        <v>2</v>
      </c>
      <c r="E60" s="456"/>
      <c r="F60" s="411"/>
      <c r="G60" s="183"/>
      <c r="H60" s="183" t="s">
        <v>441</v>
      </c>
      <c r="I60" s="184"/>
    </row>
    <row r="61" spans="1:9" x14ac:dyDescent="0.35">
      <c r="A61" s="180">
        <v>55</v>
      </c>
      <c r="B61" s="424" t="str">
        <f>'F. Peta wajib &amp; pilihan'!B62</f>
        <v>BSAPS12027</v>
      </c>
      <c r="C61" s="454" t="str">
        <f>'F. Peta wajib &amp; pilihan'!C62</f>
        <v>Al 'Arabiyah li al Hajj</v>
      </c>
      <c r="D61" s="455">
        <f>'F. Peta wajib &amp; pilihan'!D62</f>
        <v>2</v>
      </c>
      <c r="E61" s="456"/>
      <c r="F61" s="411"/>
      <c r="G61" s="183"/>
      <c r="H61" s="183" t="s">
        <v>441</v>
      </c>
      <c r="I61" s="184"/>
    </row>
    <row r="62" spans="1:9" x14ac:dyDescent="0.35">
      <c r="A62" s="180">
        <v>56</v>
      </c>
      <c r="B62" s="99" t="str">
        <f>'F. Peta wajib &amp; pilihan'!B15</f>
        <v>INSS11910</v>
      </c>
      <c r="C62" s="232" t="str">
        <f>'F. Peta wajib &amp; pilihan'!C15</f>
        <v>KKN</v>
      </c>
      <c r="D62" s="234"/>
      <c r="E62" s="235">
        <f>'F. Peta wajib &amp; pilihan'!E15</f>
        <v>4</v>
      </c>
      <c r="F62" s="411"/>
      <c r="G62" s="183"/>
      <c r="H62" s="183" t="s">
        <v>441</v>
      </c>
      <c r="I62" s="184"/>
    </row>
    <row r="63" spans="1:9" x14ac:dyDescent="0.35">
      <c r="A63" s="180">
        <v>57</v>
      </c>
      <c r="B63" s="99" t="str">
        <f>'F. Peta wajib &amp; pilihan'!B16</f>
        <v>INSS11911</v>
      </c>
      <c r="C63" s="232" t="str">
        <f>'F. Peta wajib &amp; pilihan'!C16</f>
        <v>SKRIPSI</v>
      </c>
      <c r="D63" s="234"/>
      <c r="E63" s="235">
        <f>'F. Peta wajib &amp; pilihan'!E16</f>
        <v>6</v>
      </c>
      <c r="F63" s="411">
        <f>SUM(E16:E63)</f>
        <v>126</v>
      </c>
      <c r="G63" s="183"/>
      <c r="H63" s="183" t="s">
        <v>441</v>
      </c>
      <c r="I63" s="184"/>
    </row>
    <row r="64" spans="1:9" x14ac:dyDescent="0.35">
      <c r="D64" s="156"/>
    </row>
  </sheetData>
  <mergeCells count="11">
    <mergeCell ref="A4:A6"/>
    <mergeCell ref="D6:E6"/>
    <mergeCell ref="G4:H4"/>
    <mergeCell ref="B1:I1"/>
    <mergeCell ref="B2:I2"/>
    <mergeCell ref="B3:I3"/>
    <mergeCell ref="I4:I5"/>
    <mergeCell ref="C4:C6"/>
    <mergeCell ref="B4:B6"/>
    <mergeCell ref="D4:E5"/>
    <mergeCell ref="F4:F5"/>
  </mergeCells>
  <phoneticPr fontId="48" type="noConversion"/>
  <pageMargins left="0.70866141732283472" right="0.70866141732283472" top="0.74803149606299213" bottom="0.74803149606299213" header="0.31496062992125984" footer="0.31496062992125984"/>
  <pageSetup scale="90" orientation="portrait" horizontalDpi="300" verticalDpi="300" r:id="rId1"/>
  <headerFooter>
    <oddFooter>&amp;R&amp;P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M52"/>
  <sheetViews>
    <sheetView tabSelected="1" zoomScale="35" zoomScaleNormal="35" zoomScalePageLayoutView="70" workbookViewId="0">
      <pane xSplit="1" ySplit="3" topLeftCell="B4" activePane="bottomRight" state="frozen"/>
      <selection pane="topRight" activeCell="B1" sqref="B1"/>
      <selection pane="bottomLeft" activeCell="A4" sqref="A4"/>
      <selection pane="bottomRight" activeCell="AD29" sqref="AD29"/>
    </sheetView>
  </sheetViews>
  <sheetFormatPr defaultColWidth="8.7265625" defaultRowHeight="14.5" x14ac:dyDescent="0.35"/>
  <cols>
    <col min="1" max="1" width="5.1796875" style="2" customWidth="1"/>
    <col min="2" max="2" width="5.453125" style="186" customWidth="1"/>
    <col min="3" max="3" width="1.54296875" style="186" customWidth="1"/>
    <col min="4" max="4" width="1.81640625" style="186" customWidth="1"/>
    <col min="5" max="5" width="11.7265625" style="186" customWidth="1"/>
    <col min="6" max="6" width="3.54296875" style="186" customWidth="1"/>
    <col min="7" max="7" width="10.81640625" style="186" customWidth="1"/>
    <col min="8" max="8" width="4" style="186" customWidth="1"/>
    <col min="9" max="9" width="18.453125" style="186" customWidth="1"/>
    <col min="10" max="10" width="3.81640625" style="186" customWidth="1"/>
    <col min="11" max="11" width="18.453125" style="186" customWidth="1"/>
    <col min="12" max="12" width="4" style="186" customWidth="1"/>
    <col min="13" max="13" width="2.7265625" style="186" customWidth="1"/>
    <col min="14" max="15" width="4" style="186" customWidth="1"/>
    <col min="16" max="16" width="4.26953125" style="186" customWidth="1"/>
    <col min="17" max="17" width="4" style="186" customWidth="1"/>
    <col min="18" max="18" width="16.7265625" style="186" customWidth="1"/>
    <col min="19" max="19" width="5.453125" style="186" customWidth="1"/>
    <col min="20" max="20" width="17.7265625" style="186" customWidth="1"/>
    <col min="21" max="21" width="4" style="186" customWidth="1"/>
    <col min="22" max="22" width="18.453125" style="186" customWidth="1"/>
    <col min="23" max="23" width="4" style="186" customWidth="1"/>
    <col min="24" max="24" width="17.54296875" style="186" customWidth="1"/>
    <col min="25" max="25" width="4" style="186" customWidth="1"/>
    <col min="26" max="26" width="17.1796875" style="186" customWidth="1"/>
    <col min="27" max="27" width="1.7265625" style="186" customWidth="1"/>
    <col min="28" max="28" width="1.81640625" style="186" customWidth="1"/>
    <col min="29" max="29" width="10.81640625" style="186" customWidth="1"/>
    <col min="30" max="30" width="14.26953125" style="186" customWidth="1"/>
    <col min="31" max="31" width="8.7265625" style="2"/>
    <col min="32" max="32" width="11.1796875" style="2" customWidth="1"/>
    <col min="33" max="143" width="8.7265625" style="2"/>
    <col min="144" max="16384" width="8.7265625" style="1"/>
  </cols>
  <sheetData>
    <row r="1" spans="1:27" ht="21" x14ac:dyDescent="0.35">
      <c r="A1" s="774" t="s">
        <v>517</v>
      </c>
      <c r="B1" s="774"/>
      <c r="C1" s="774"/>
      <c r="D1" s="774"/>
      <c r="E1" s="774"/>
      <c r="F1" s="774"/>
      <c r="G1" s="774"/>
      <c r="H1" s="774"/>
      <c r="I1" s="774"/>
      <c r="J1" s="774"/>
      <c r="K1" s="774"/>
      <c r="L1" s="774"/>
      <c r="M1" s="774"/>
      <c r="N1" s="774"/>
      <c r="O1" s="774"/>
      <c r="P1" s="774"/>
      <c r="Q1" s="774"/>
      <c r="R1" s="774"/>
      <c r="S1" s="774"/>
      <c r="T1" s="774"/>
      <c r="U1" s="774"/>
      <c r="V1" s="774"/>
      <c r="W1" s="774"/>
      <c r="X1" s="774"/>
      <c r="Y1" s="774"/>
      <c r="Z1" s="774"/>
    </row>
    <row r="2" spans="1:27" ht="21" x14ac:dyDescent="0.35">
      <c r="A2" s="774" t="str">
        <f>'E. Koneksi antar Unsur dlm MK'!C2</f>
        <v>PROGRAM STUDI BAHASA DAN SASTRA ARAB (BSA)</v>
      </c>
      <c r="B2" s="774"/>
      <c r="C2" s="774"/>
      <c r="D2" s="774"/>
      <c r="E2" s="774"/>
      <c r="F2" s="774"/>
      <c r="G2" s="774"/>
      <c r="H2" s="774"/>
      <c r="I2" s="774"/>
      <c r="J2" s="774"/>
      <c r="K2" s="774"/>
      <c r="L2" s="774"/>
      <c r="M2" s="774"/>
      <c r="N2" s="774"/>
      <c r="O2" s="774"/>
      <c r="P2" s="774"/>
      <c r="Q2" s="774"/>
      <c r="R2" s="774"/>
      <c r="S2" s="774"/>
      <c r="T2" s="774"/>
      <c r="U2" s="774"/>
      <c r="V2" s="774"/>
      <c r="W2" s="774"/>
      <c r="X2" s="774"/>
      <c r="Y2" s="774"/>
      <c r="Z2" s="774"/>
    </row>
    <row r="3" spans="1:27" ht="21" x14ac:dyDescent="0.35">
      <c r="A3" s="774" t="s">
        <v>1162</v>
      </c>
      <c r="B3" s="774"/>
      <c r="C3" s="774"/>
      <c r="D3" s="774"/>
      <c r="E3" s="774"/>
      <c r="F3" s="774"/>
      <c r="G3" s="774"/>
      <c r="H3" s="774"/>
      <c r="I3" s="774"/>
      <c r="J3" s="774"/>
      <c r="K3" s="774"/>
      <c r="L3" s="774"/>
      <c r="M3" s="774"/>
      <c r="N3" s="774"/>
      <c r="O3" s="774"/>
      <c r="P3" s="774"/>
      <c r="Q3" s="774"/>
      <c r="R3" s="774"/>
      <c r="S3" s="774"/>
      <c r="T3" s="774"/>
      <c r="U3" s="774"/>
      <c r="V3" s="774"/>
      <c r="W3" s="774"/>
      <c r="X3" s="774"/>
      <c r="Y3" s="774"/>
      <c r="Z3" s="774"/>
    </row>
    <row r="4" spans="1:27" ht="15" customHeight="1" x14ac:dyDescent="0.35">
      <c r="A4" s="775" t="s">
        <v>10</v>
      </c>
      <c r="B4" s="338" t="s">
        <v>69</v>
      </c>
      <c r="C4" s="259"/>
      <c r="D4" s="259"/>
      <c r="E4" s="259"/>
      <c r="F4" s="259"/>
      <c r="G4" s="259"/>
      <c r="H4" s="259"/>
      <c r="I4" s="259"/>
      <c r="J4" s="259"/>
      <c r="K4" s="259"/>
      <c r="L4" s="259"/>
      <c r="M4" s="259"/>
      <c r="N4" s="259"/>
      <c r="O4" s="259"/>
      <c r="P4" s="259"/>
      <c r="Q4" s="259"/>
      <c r="R4" s="259"/>
      <c r="S4" s="259"/>
      <c r="T4" s="259"/>
      <c r="U4" s="259"/>
      <c r="V4" s="259"/>
      <c r="W4" s="259"/>
      <c r="X4" s="259"/>
      <c r="Y4" s="259"/>
      <c r="Z4" s="259"/>
      <c r="AA4" s="259"/>
    </row>
    <row r="5" spans="1:27" ht="15" customHeight="1" x14ac:dyDescent="0.35">
      <c r="A5" s="775"/>
      <c r="B5" s="339" t="s">
        <v>2</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row>
    <row r="6" spans="1:27" ht="15" customHeight="1" x14ac:dyDescent="0.35">
      <c r="A6" s="771"/>
      <c r="B6" s="257">
        <f>SUM(E6:AF6)</f>
        <v>0</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row>
    <row r="7" spans="1:27" ht="17.149999999999999" customHeight="1" x14ac:dyDescent="0.35"/>
    <row r="8" spans="1:27" ht="14.5" customHeight="1" x14ac:dyDescent="0.35">
      <c r="A8" s="775" t="s">
        <v>9</v>
      </c>
      <c r="B8" s="338" t="s">
        <v>69</v>
      </c>
      <c r="C8" s="260"/>
      <c r="D8" s="260"/>
      <c r="E8" s="260"/>
      <c r="F8" s="260"/>
      <c r="G8" s="260"/>
      <c r="H8" s="260"/>
      <c r="I8" s="14" t="str">
        <f>'E. Koneksi antar Unsur dlm MK'!B132</f>
        <v>BSAS11928</v>
      </c>
      <c r="J8" s="260"/>
      <c r="K8" s="260"/>
      <c r="L8" s="260"/>
      <c r="M8" s="776" t="str">
        <f>'E. Koneksi antar Unsur dlm MK'!B39</f>
        <v>INSS11911</v>
      </c>
      <c r="N8" s="777"/>
      <c r="O8" s="777"/>
      <c r="P8" s="778"/>
      <c r="Q8" s="472"/>
      <c r="R8" s="260"/>
      <c r="S8" s="260"/>
      <c r="T8" s="471" t="str">
        <f>'E. Koneksi antar Unsur dlm MK'!B34</f>
        <v>INSS11910</v>
      </c>
      <c r="U8" s="260"/>
      <c r="V8" s="260"/>
      <c r="W8" s="260"/>
      <c r="X8" s="260"/>
      <c r="Y8" s="260"/>
      <c r="Z8" s="260"/>
      <c r="AA8" s="259"/>
    </row>
    <row r="9" spans="1:27" ht="16" customHeight="1" x14ac:dyDescent="0.35">
      <c r="A9" s="775"/>
      <c r="B9" s="339" t="s">
        <v>2</v>
      </c>
      <c r="C9" s="260"/>
      <c r="D9" s="260"/>
      <c r="E9" s="260"/>
      <c r="F9" s="260"/>
      <c r="G9" s="260"/>
      <c r="H9" s="260"/>
      <c r="I9" s="14" t="str">
        <f>'E. Koneksi antar Unsur dlm MK'!C132</f>
        <v>PPL</v>
      </c>
      <c r="J9" s="260"/>
      <c r="K9" s="260"/>
      <c r="L9" s="260"/>
      <c r="M9" s="776" t="str">
        <f>'E. Koneksi antar Unsur dlm MK'!C39</f>
        <v>SKRIPSI</v>
      </c>
      <c r="N9" s="777"/>
      <c r="O9" s="777"/>
      <c r="P9" s="778"/>
      <c r="Q9" s="472"/>
      <c r="R9" s="260"/>
      <c r="S9" s="260"/>
      <c r="T9" s="471" t="str">
        <f>'E. Koneksi antar Unsur dlm MK'!C34</f>
        <v>KKN</v>
      </c>
      <c r="U9" s="260"/>
      <c r="V9" s="260"/>
      <c r="W9" s="260"/>
      <c r="X9" s="260"/>
      <c r="Y9" s="260"/>
      <c r="Z9" s="260"/>
      <c r="AA9" s="259"/>
    </row>
    <row r="10" spans="1:27" ht="15.65" customHeight="1" x14ac:dyDescent="0.35">
      <c r="A10" s="771"/>
      <c r="B10" s="258">
        <f>SUM(E10:Z10)</f>
        <v>12</v>
      </c>
      <c r="C10" s="260"/>
      <c r="D10" s="260"/>
      <c r="E10" s="260"/>
      <c r="F10" s="260"/>
      <c r="G10" s="260"/>
      <c r="H10" s="260"/>
      <c r="I10" s="14">
        <f>'E. Koneksi antar Unsur dlm MK'!D132</f>
        <v>2</v>
      </c>
      <c r="J10" s="260"/>
      <c r="K10" s="260"/>
      <c r="L10" s="260"/>
      <c r="M10" s="776">
        <f>'E. Koneksi antar Unsur dlm MK'!D39</f>
        <v>6</v>
      </c>
      <c r="N10" s="777"/>
      <c r="O10" s="777"/>
      <c r="P10" s="778"/>
      <c r="Q10" s="472"/>
      <c r="R10" s="260"/>
      <c r="S10" s="260"/>
      <c r="T10" s="471">
        <f>'E. Koneksi antar Unsur dlm MK'!D34</f>
        <v>4</v>
      </c>
      <c r="U10" s="260"/>
      <c r="V10" s="260"/>
      <c r="W10" s="260"/>
      <c r="X10" s="260"/>
      <c r="Y10" s="260"/>
      <c r="Z10" s="260"/>
      <c r="AA10" s="259"/>
    </row>
    <row r="11" spans="1:27" ht="17.149999999999999" customHeight="1" x14ac:dyDescent="0.35"/>
    <row r="12" spans="1:27" ht="14.5" customHeight="1" x14ac:dyDescent="0.35">
      <c r="A12" s="771" t="s">
        <v>8</v>
      </c>
      <c r="B12" s="338" t="s">
        <v>69</v>
      </c>
      <c r="C12" s="260"/>
      <c r="D12" s="260"/>
      <c r="E12" s="262" t="str">
        <f>'E. Koneksi antar Unsur dlm MK'!B143</f>
        <v>BSAPS11919</v>
      </c>
      <c r="F12" s="260"/>
      <c r="G12" s="262" t="str">
        <f>'E. Koneksi antar Unsur dlm MK'!B140</f>
        <v>BSAPS11910</v>
      </c>
      <c r="H12" s="260"/>
      <c r="I12" s="262" t="str">
        <f>'E. Koneksi antar Unsur dlm MK'!B149</f>
        <v>BSAPS11937</v>
      </c>
      <c r="J12" s="260"/>
      <c r="K12" s="14" t="str">
        <f>'E. Koneksi antar Unsur dlm MK'!B126</f>
        <v>BSAS11926</v>
      </c>
      <c r="L12" s="260"/>
      <c r="M12" s="765" t="str">
        <f>'E. Koneksi antar Unsur dlm MK'!B129</f>
        <v>BSAS11927</v>
      </c>
      <c r="N12" s="766"/>
      <c r="O12" s="766"/>
      <c r="P12" s="767"/>
      <c r="Q12" s="260"/>
      <c r="R12" s="14" t="str">
        <f>'E. Koneksi antar Unsur dlm MK'!B120</f>
        <v>BSAS11924</v>
      </c>
      <c r="S12" s="260"/>
      <c r="T12" s="261" t="str">
        <f>'E. Koneksi antar Unsur dlm MK'!B19</f>
        <v>INSS11905</v>
      </c>
      <c r="U12" s="260"/>
      <c r="V12" s="260"/>
      <c r="W12" s="260"/>
      <c r="X12" s="260"/>
      <c r="Y12" s="260"/>
      <c r="Z12" s="260"/>
      <c r="AA12" s="260"/>
    </row>
    <row r="13" spans="1:27" ht="43.5" customHeight="1" x14ac:dyDescent="0.35">
      <c r="A13" s="771" t="s">
        <v>8</v>
      </c>
      <c r="B13" s="339" t="s">
        <v>2</v>
      </c>
      <c r="C13" s="260"/>
      <c r="D13" s="260"/>
      <c r="E13" s="262" t="str">
        <f>'E. Koneksi antar Unsur dlm MK'!C143</f>
        <v>Al 'Arabiyah li al Siyahah</v>
      </c>
      <c r="F13" s="260"/>
      <c r="G13" s="262" t="str">
        <f>'E. Koneksi antar Unsur dlm MK'!C140</f>
        <v>Tarjamah al Tatbiqiyah</v>
      </c>
      <c r="H13" s="260"/>
      <c r="I13" s="262" t="str">
        <f>'E. Koneksi antar Unsur dlm MK'!C149</f>
        <v>Taqwim al Ta'lim al Lughawi</v>
      </c>
      <c r="J13" s="260"/>
      <c r="K13" s="14" t="str">
        <f>'E. Koneksi antar Unsur dlm MK'!C126</f>
        <v>Enterpreneurship</v>
      </c>
      <c r="L13" s="260"/>
      <c r="M13" s="765" t="str">
        <f>'E. Koneksi antar Unsur dlm MK'!C129</f>
        <v>Metodologi Penelitian Bahasa dan Sastra</v>
      </c>
      <c r="N13" s="766"/>
      <c r="O13" s="766"/>
      <c r="P13" s="767"/>
      <c r="Q13" s="260"/>
      <c r="R13" s="14" t="str">
        <f>'E. Koneksi antar Unsur dlm MK'!C120</f>
        <v>Naqd al Adab</v>
      </c>
      <c r="S13" s="260"/>
      <c r="T13" s="261" t="str">
        <f>'E. Koneksi antar Unsur dlm MK'!C19</f>
        <v>Peradaban Islam dan Islam Nusantara</v>
      </c>
      <c r="U13" s="260"/>
      <c r="V13" s="260"/>
      <c r="W13" s="260"/>
      <c r="X13" s="260"/>
      <c r="Y13" s="260"/>
      <c r="Z13" s="260"/>
      <c r="AA13" s="260"/>
    </row>
    <row r="14" spans="1:27" ht="15.65" customHeight="1" x14ac:dyDescent="0.35">
      <c r="A14" s="771"/>
      <c r="B14" s="258">
        <f>SUM(E14:Z14)</f>
        <v>19</v>
      </c>
      <c r="C14" s="260"/>
      <c r="D14" s="260"/>
      <c r="E14" s="262">
        <f>'E. Koneksi antar Unsur dlm MK'!D143</f>
        <v>2</v>
      </c>
      <c r="F14" s="260"/>
      <c r="G14" s="262">
        <f>'E. Koneksi antar Unsur dlm MK'!D140</f>
        <v>2</v>
      </c>
      <c r="H14" s="260"/>
      <c r="I14" s="262">
        <f>'E. Koneksi antar Unsur dlm MK'!D149</f>
        <v>2</v>
      </c>
      <c r="J14" s="260"/>
      <c r="K14" s="14">
        <f>'E. Koneksi antar Unsur dlm MK'!D126</f>
        <v>2</v>
      </c>
      <c r="L14" s="260"/>
      <c r="M14" s="765">
        <f>'E. Koneksi antar Unsur dlm MK'!D129</f>
        <v>4</v>
      </c>
      <c r="N14" s="766"/>
      <c r="O14" s="766"/>
      <c r="P14" s="767"/>
      <c r="Q14" s="260"/>
      <c r="R14" s="14">
        <f>'E. Koneksi antar Unsur dlm MK'!D120</f>
        <v>3</v>
      </c>
      <c r="S14" s="260"/>
      <c r="T14" s="261">
        <f>'E. Koneksi antar Unsur dlm MK'!D19</f>
        <v>4</v>
      </c>
      <c r="U14" s="260"/>
      <c r="V14" s="260"/>
      <c r="W14" s="260"/>
      <c r="X14" s="260"/>
      <c r="Y14" s="260"/>
      <c r="Z14" s="260"/>
      <c r="AA14" s="260"/>
    </row>
    <row r="15" spans="1:27" ht="17.149999999999999" customHeight="1" x14ac:dyDescent="0.35">
      <c r="M15" s="474"/>
      <c r="N15" s="474"/>
      <c r="O15" s="474"/>
      <c r="P15" s="474"/>
    </row>
    <row r="16" spans="1:27" ht="14.5" customHeight="1" x14ac:dyDescent="0.35">
      <c r="A16" s="771" t="s">
        <v>7</v>
      </c>
      <c r="B16" s="338" t="s">
        <v>69</v>
      </c>
      <c r="C16" s="260"/>
      <c r="D16" s="260"/>
      <c r="E16" s="14" t="str">
        <f>'E. Koneksi antar Unsur dlm MK'!B123</f>
        <v>BSAS11925</v>
      </c>
      <c r="F16" s="260"/>
      <c r="G16" s="262" t="str">
        <f>'E. Koneksi antar Unsur dlm MK'!B137</f>
        <v>BSAPS11901</v>
      </c>
      <c r="H16" s="260"/>
      <c r="I16" s="262" t="str">
        <f>'E. Koneksi antar Unsur dlm MK'!B146</f>
        <v>BSAPS11928</v>
      </c>
      <c r="J16" s="260"/>
      <c r="K16" s="14" t="str">
        <f>'E. Koneksi antar Unsur dlm MK'!B117</f>
        <v>BSAS11923</v>
      </c>
      <c r="L16" s="260"/>
      <c r="M16" s="473"/>
      <c r="N16" s="473"/>
      <c r="O16" s="473"/>
      <c r="P16" s="473"/>
      <c r="Q16" s="260"/>
      <c r="R16" s="14" t="str">
        <f>'E. Koneksi antar Unsur dlm MK'!B114</f>
        <v>BSAS11922</v>
      </c>
      <c r="S16" s="260"/>
      <c r="T16" s="261" t="str">
        <f>'E. Koneksi antar Unsur dlm MK'!B10</f>
        <v>INSS11902</v>
      </c>
      <c r="U16" s="260"/>
      <c r="V16" s="470" t="str">
        <f>'E. Koneksi antar Unsur dlm MK'!B48</f>
        <v>UAHS11903</v>
      </c>
      <c r="W16" s="260"/>
      <c r="X16" s="14" t="str">
        <f>'E. Koneksi antar Unsur dlm MK'!B57</f>
        <v>BSAS11903</v>
      </c>
      <c r="Y16" s="260"/>
      <c r="Z16" s="260"/>
      <c r="AA16" s="259"/>
    </row>
    <row r="17" spans="1:30" ht="29.15" customHeight="1" x14ac:dyDescent="0.35">
      <c r="A17" s="771" t="s">
        <v>7</v>
      </c>
      <c r="B17" s="339" t="s">
        <v>2</v>
      </c>
      <c r="C17" s="260"/>
      <c r="D17" s="260"/>
      <c r="E17" s="14" t="str">
        <f>'E. Koneksi antar Unsur dlm MK'!C123</f>
        <v>Al Hasub al Arabi</v>
      </c>
      <c r="F17" s="260"/>
      <c r="G17" s="262" t="str">
        <f>'E. Koneksi antar Unsur dlm MK'!C137</f>
        <v>Nadhariyah al Tarjamah</v>
      </c>
      <c r="H17" s="260"/>
      <c r="I17" s="262" t="str">
        <f>'E. Koneksi antar Unsur dlm MK'!C146</f>
        <v>Manhaj at-Ta'lim al Lughawi</v>
      </c>
      <c r="J17" s="260"/>
      <c r="K17" s="14" t="str">
        <f>'E. Koneksi antar Unsur dlm MK'!C117</f>
        <v>Sastra Lisan</v>
      </c>
      <c r="L17" s="260"/>
      <c r="M17" s="473"/>
      <c r="N17" s="473"/>
      <c r="O17" s="473"/>
      <c r="P17" s="473"/>
      <c r="Q17" s="260"/>
      <c r="R17" s="14" t="str">
        <f>'E. Koneksi antar Unsur dlm MK'!C114</f>
        <v>Kajian Timur Tengah</v>
      </c>
      <c r="S17" s="260"/>
      <c r="T17" s="261" t="str">
        <f>'E. Koneksi antar Unsur dlm MK'!C10</f>
        <v>Pendidikan Kewarganegaraan</v>
      </c>
      <c r="U17" s="260"/>
      <c r="V17" s="470" t="str">
        <f>'E. Koneksi antar Unsur dlm MK'!C48</f>
        <v>Sosiologi Antropologi Agama</v>
      </c>
      <c r="W17" s="260"/>
      <c r="X17" s="14" t="str">
        <f>'E. Koneksi antar Unsur dlm MK'!C57</f>
        <v>Ilmu Fiqih</v>
      </c>
      <c r="Y17" s="260"/>
      <c r="Z17" s="260"/>
      <c r="AA17" s="259"/>
    </row>
    <row r="18" spans="1:30" ht="15.65" customHeight="1" x14ac:dyDescent="0.35">
      <c r="A18" s="771"/>
      <c r="B18" s="258">
        <f>SUM(E18:Z18)</f>
        <v>19</v>
      </c>
      <c r="C18" s="260"/>
      <c r="D18" s="260"/>
      <c r="E18" s="14">
        <f>'E. Koneksi antar Unsur dlm MK'!D123</f>
        <v>2</v>
      </c>
      <c r="F18" s="260"/>
      <c r="G18" s="262">
        <f>'E. Koneksi antar Unsur dlm MK'!D137</f>
        <v>2</v>
      </c>
      <c r="H18" s="260"/>
      <c r="I18" s="262">
        <f>'E. Koneksi antar Unsur dlm MK'!D146</f>
        <v>2</v>
      </c>
      <c r="J18" s="260"/>
      <c r="K18" s="14">
        <f>'E. Koneksi antar Unsur dlm MK'!D117</f>
        <v>2</v>
      </c>
      <c r="L18" s="260"/>
      <c r="M18" s="473"/>
      <c r="N18" s="473"/>
      <c r="O18" s="473"/>
      <c r="P18" s="473"/>
      <c r="Q18" s="260"/>
      <c r="R18" s="14">
        <f>'E. Koneksi antar Unsur dlm MK'!D114</f>
        <v>3</v>
      </c>
      <c r="S18" s="260"/>
      <c r="T18" s="261">
        <f>'E. Koneksi antar Unsur dlm MK'!D10</f>
        <v>2</v>
      </c>
      <c r="U18" s="260"/>
      <c r="V18" s="470">
        <f>'E. Koneksi antar Unsur dlm MK'!D48</f>
        <v>4</v>
      </c>
      <c r="W18" s="260"/>
      <c r="X18" s="14">
        <f>'E. Koneksi antar Unsur dlm MK'!D57</f>
        <v>2</v>
      </c>
      <c r="Y18" s="260"/>
      <c r="Z18" s="260"/>
      <c r="AA18" s="259"/>
    </row>
    <row r="19" spans="1:30" ht="17.149999999999999" customHeight="1" x14ac:dyDescent="0.35">
      <c r="M19" s="474"/>
      <c r="N19" s="474"/>
      <c r="O19" s="474"/>
      <c r="P19" s="474"/>
    </row>
    <row r="20" spans="1:30" ht="14.5" customHeight="1" x14ac:dyDescent="0.35">
      <c r="A20" s="771" t="s">
        <v>6</v>
      </c>
      <c r="B20" s="338" t="s">
        <v>69</v>
      </c>
      <c r="C20" s="260"/>
      <c r="D20" s="260"/>
      <c r="E20" s="260"/>
      <c r="F20" s="260"/>
      <c r="G20" s="260"/>
      <c r="H20" s="260"/>
      <c r="I20" s="96" t="str">
        <f>'E. Koneksi antar Unsur dlm MK'!B105</f>
        <v>BSAS11919</v>
      </c>
      <c r="J20" s="260"/>
      <c r="K20" s="14" t="str">
        <f>'E. Koneksi antar Unsur dlm MK'!B108</f>
        <v>BSAS11920</v>
      </c>
      <c r="L20" s="260"/>
      <c r="M20" s="765" t="str">
        <f>'E. Koneksi antar Unsur dlm MK'!B93</f>
        <v>BSAS11915</v>
      </c>
      <c r="N20" s="766"/>
      <c r="O20" s="766"/>
      <c r="P20" s="767"/>
      <c r="Q20" s="260"/>
      <c r="R20" s="14" t="str">
        <f>'E. Koneksi antar Unsur dlm MK'!B111</f>
        <v>BSAS11921</v>
      </c>
      <c r="S20" s="260"/>
      <c r="T20" s="261" t="str">
        <f>'E. Koneksi antar Unsur dlm MK'!B7</f>
        <v>INSS11901</v>
      </c>
      <c r="U20" s="260"/>
      <c r="V20" s="470" t="str">
        <f>'E. Koneksi antar Unsur dlm MK'!B45</f>
        <v>UAHS11902</v>
      </c>
      <c r="W20" s="260"/>
      <c r="X20" s="14" t="str">
        <f>'E. Koneksi antar Unsur dlm MK'!B54</f>
        <v>BSAS11902</v>
      </c>
      <c r="Y20" s="260"/>
      <c r="Z20" s="261" t="str">
        <f>'E. Koneksi antar Unsur dlm MK'!B28</f>
        <v>INSS11908</v>
      </c>
      <c r="AA20" s="259"/>
    </row>
    <row r="21" spans="1:30" ht="43.5" customHeight="1" x14ac:dyDescent="0.35">
      <c r="A21" s="771" t="s">
        <v>6</v>
      </c>
      <c r="B21" s="339" t="s">
        <v>2</v>
      </c>
      <c r="C21" s="260"/>
      <c r="D21" s="260"/>
      <c r="E21" s="260"/>
      <c r="F21" s="260"/>
      <c r="G21" s="260"/>
      <c r="H21" s="260"/>
      <c r="I21" s="96" t="str">
        <f>'E. Koneksi antar Unsur dlm MK'!C105</f>
        <v>Ilmu al 'Arudl wa al Qawafi</v>
      </c>
      <c r="J21" s="260"/>
      <c r="K21" s="14" t="str">
        <f>'E. Koneksi antar Unsur dlm MK'!C108</f>
        <v>Hermeneutika, Semiotika dan Filsafat Bahasa</v>
      </c>
      <c r="L21" s="260"/>
      <c r="M21" s="765" t="str">
        <f>'E. Koneksi antar Unsur dlm MK'!C93</f>
        <v xml:space="preserve">Ilmu Dilalah wa al-Ma'ajim </v>
      </c>
      <c r="N21" s="766"/>
      <c r="O21" s="766"/>
      <c r="P21" s="767"/>
      <c r="Q21" s="260"/>
      <c r="R21" s="14" t="str">
        <f>'E. Koneksi antar Unsur dlm MK'!C111</f>
        <v>Sosiologi Sastra</v>
      </c>
      <c r="S21" s="260"/>
      <c r="T21" s="261" t="str">
        <f>'E. Koneksi antar Unsur dlm MK'!C7</f>
        <v xml:space="preserve">Pancasila  </v>
      </c>
      <c r="U21" s="260"/>
      <c r="V21" s="470" t="str">
        <f>'E. Koneksi antar Unsur dlm MK'!C45</f>
        <v>Falsafah Ulum islamiyyah</v>
      </c>
      <c r="W21" s="260"/>
      <c r="X21" s="14" t="str">
        <f>'E. Koneksi antar Unsur dlm MK'!C54</f>
        <v>Studi Hadis</v>
      </c>
      <c r="Y21" s="260"/>
      <c r="Z21" s="261" t="str">
        <f>'E. Koneksi antar Unsur dlm MK'!C28</f>
        <v>Akhlak dan Tasawuf</v>
      </c>
      <c r="AA21" s="259"/>
    </row>
    <row r="22" spans="1:30" ht="13" customHeight="1" x14ac:dyDescent="0.35">
      <c r="A22" s="771"/>
      <c r="B22" s="258">
        <f>SUM(E22:Z22)</f>
        <v>24</v>
      </c>
      <c r="C22" s="260"/>
      <c r="D22" s="260"/>
      <c r="E22" s="260"/>
      <c r="F22" s="260"/>
      <c r="G22" s="260"/>
      <c r="H22" s="260"/>
      <c r="I22" s="96">
        <f>'E. Koneksi antar Unsur dlm MK'!D105</f>
        <v>2</v>
      </c>
      <c r="J22" s="260"/>
      <c r="K22" s="14">
        <f>'E. Koneksi antar Unsur dlm MK'!D108</f>
        <v>4</v>
      </c>
      <c r="L22" s="260"/>
      <c r="M22" s="765">
        <f>'E. Koneksi antar Unsur dlm MK'!D93</f>
        <v>4</v>
      </c>
      <c r="N22" s="766"/>
      <c r="O22" s="766"/>
      <c r="P22" s="767"/>
      <c r="Q22" s="260"/>
      <c r="R22" s="14">
        <f>'E. Koneksi antar Unsur dlm MK'!D111</f>
        <v>2</v>
      </c>
      <c r="S22" s="260"/>
      <c r="T22" s="261">
        <f>'E. Koneksi antar Unsur dlm MK'!D7</f>
        <v>2</v>
      </c>
      <c r="U22" s="260"/>
      <c r="V22" s="470">
        <f>'E. Koneksi antar Unsur dlm MK'!D45</f>
        <v>4</v>
      </c>
      <c r="W22" s="260"/>
      <c r="X22" s="14">
        <f>'E. Koneksi antar Unsur dlm MK'!D54</f>
        <v>4</v>
      </c>
      <c r="Y22" s="260"/>
      <c r="Z22" s="261">
        <f>'E. Koneksi antar Unsur dlm MK'!D28</f>
        <v>2</v>
      </c>
      <c r="AA22" s="259"/>
    </row>
    <row r="23" spans="1:30" ht="17.149999999999999" customHeight="1" x14ac:dyDescent="0.35"/>
    <row r="24" spans="1:30" ht="14.5" customHeight="1" x14ac:dyDescent="0.35">
      <c r="A24" s="771" t="s">
        <v>5</v>
      </c>
      <c r="B24" s="338" t="s">
        <v>69</v>
      </c>
      <c r="C24" s="260"/>
      <c r="D24" s="260"/>
      <c r="E24" s="14" t="str">
        <f>'E. Koneksi antar Unsur dlm MK'!B66</f>
        <v>BSAS11906</v>
      </c>
      <c r="F24" s="260"/>
      <c r="G24" s="14" t="str">
        <f>'E. Koneksi antar Unsur dlm MK'!B75</f>
        <v>BSAS11909</v>
      </c>
      <c r="H24" s="260"/>
      <c r="I24" s="14" t="str">
        <f>'E. Koneksi antar Unsur dlm MK'!B102</f>
        <v>BSAS11918</v>
      </c>
      <c r="J24" s="260"/>
      <c r="K24" s="260"/>
      <c r="L24" s="260"/>
      <c r="M24" s="765" t="str">
        <f>'E. Koneksi antar Unsur dlm MK'!B90</f>
        <v>BSAS11914</v>
      </c>
      <c r="N24" s="766"/>
      <c r="O24" s="766"/>
      <c r="P24" s="767"/>
      <c r="Q24" s="260"/>
      <c r="R24" s="14" t="str">
        <f>'E. Koneksi antar Unsur dlm MK'!B99</f>
        <v>BSAS11917</v>
      </c>
      <c r="S24" s="263"/>
      <c r="T24" s="260"/>
      <c r="U24" s="260"/>
      <c r="V24" s="260"/>
      <c r="W24" s="260"/>
      <c r="X24" s="14" t="str">
        <f>'E. Koneksi antar Unsur dlm MK'!B51</f>
        <v>BSAS11901</v>
      </c>
      <c r="Y24" s="260"/>
      <c r="Z24" s="470" t="str">
        <f>'E. Koneksi antar Unsur dlm MK'!B42</f>
        <v>UAHS11901</v>
      </c>
      <c r="AA24" s="259"/>
    </row>
    <row r="25" spans="1:30" ht="29.15" customHeight="1" x14ac:dyDescent="0.35">
      <c r="A25" s="771" t="s">
        <v>5</v>
      </c>
      <c r="B25" s="339" t="s">
        <v>2</v>
      </c>
      <c r="C25" s="260"/>
      <c r="D25" s="260"/>
      <c r="E25" s="14" t="str">
        <f>'E. Koneksi antar Unsur dlm MK'!C66</f>
        <v>Dirasah Masrahiyyah</v>
      </c>
      <c r="F25" s="260"/>
      <c r="G25" s="14" t="str">
        <f>'E. Koneksi antar Unsur dlm MK'!C75</f>
        <v>Maharah Qira'ah</v>
      </c>
      <c r="H25" s="260"/>
      <c r="I25" s="14" t="str">
        <f>'E. Koneksi antar Unsur dlm MK'!C102</f>
        <v>Ilmu Balaghah</v>
      </c>
      <c r="J25" s="260"/>
      <c r="K25" s="260"/>
      <c r="L25" s="260"/>
      <c r="M25" s="765" t="str">
        <f>'E. Koneksi antar Unsur dlm MK'!C90</f>
        <v xml:space="preserve">Ilmu Ashwat (Fonologi) </v>
      </c>
      <c r="N25" s="766"/>
      <c r="O25" s="766"/>
      <c r="P25" s="767"/>
      <c r="Q25" s="260"/>
      <c r="R25" s="14" t="str">
        <f>'E. Koneksi antar Unsur dlm MK'!C99</f>
        <v>Nadhariyah al-Adab</v>
      </c>
      <c r="S25" s="263"/>
      <c r="T25" s="260"/>
      <c r="U25" s="260"/>
      <c r="V25" s="260"/>
      <c r="W25" s="260"/>
      <c r="X25" s="14" t="str">
        <f>'E. Koneksi antar Unsur dlm MK'!C51</f>
        <v xml:space="preserve">Studi Qur'an </v>
      </c>
      <c r="Y25" s="260"/>
      <c r="Z25" s="470" t="str">
        <f>'E. Koneksi antar Unsur dlm MK'!C42</f>
        <v>Ilmu Kalam</v>
      </c>
      <c r="AA25" s="259"/>
    </row>
    <row r="26" spans="1:30" ht="16.5" customHeight="1" x14ac:dyDescent="0.35">
      <c r="A26" s="771"/>
      <c r="B26" s="258">
        <f>SUM(E26:Z26)</f>
        <v>24</v>
      </c>
      <c r="C26" s="260"/>
      <c r="D26" s="260"/>
      <c r="E26" s="14">
        <f>'E. Koneksi antar Unsur dlm MK'!D66</f>
        <v>3</v>
      </c>
      <c r="F26" s="260"/>
      <c r="G26" s="14">
        <f>'E. Koneksi antar Unsur dlm MK'!D75</f>
        <v>4</v>
      </c>
      <c r="H26" s="260"/>
      <c r="I26" s="14">
        <f>'E. Koneksi antar Unsur dlm MK'!D102</f>
        <v>6</v>
      </c>
      <c r="J26" s="260"/>
      <c r="K26" s="260"/>
      <c r="L26" s="260"/>
      <c r="M26" s="765">
        <f>'E. Koneksi antar Unsur dlm MK'!D90</f>
        <v>2</v>
      </c>
      <c r="N26" s="766"/>
      <c r="O26" s="766"/>
      <c r="P26" s="767"/>
      <c r="Q26" s="260"/>
      <c r="R26" s="14">
        <f>'E. Koneksi antar Unsur dlm MK'!D99</f>
        <v>3</v>
      </c>
      <c r="S26" s="263"/>
      <c r="T26" s="260"/>
      <c r="U26" s="260"/>
      <c r="V26" s="260"/>
      <c r="W26" s="260"/>
      <c r="X26" s="14">
        <f>'E. Koneksi antar Unsur dlm MK'!D51</f>
        <v>4</v>
      </c>
      <c r="Y26" s="260"/>
      <c r="Z26" s="470">
        <f>'E. Koneksi antar Unsur dlm MK'!D42</f>
        <v>2</v>
      </c>
      <c r="AA26" s="259"/>
    </row>
    <row r="27" spans="1:30" ht="17.149999999999999" customHeight="1" x14ac:dyDescent="0.35">
      <c r="M27" s="474"/>
      <c r="N27" s="474"/>
      <c r="O27" s="474"/>
      <c r="P27" s="474"/>
      <c r="S27" s="2"/>
      <c r="T27" s="2"/>
    </row>
    <row r="28" spans="1:30" ht="14.5" customHeight="1" x14ac:dyDescent="0.35">
      <c r="A28" s="771" t="s">
        <v>4</v>
      </c>
      <c r="B28" s="338" t="s">
        <v>69</v>
      </c>
      <c r="C28" s="260"/>
      <c r="D28" s="260"/>
      <c r="E28" s="14" t="str">
        <f>'E. Koneksi antar Unsur dlm MK'!B63</f>
        <v>BSAS11905</v>
      </c>
      <c r="F28" s="260"/>
      <c r="G28" s="14" t="str">
        <f>'E. Koneksi antar Unsur dlm MK'!B81</f>
        <v>BSAS11911</v>
      </c>
      <c r="H28" s="260"/>
      <c r="I28" s="14" t="str">
        <f>'E. Koneksi antar Unsur dlm MK'!B72</f>
        <v>BSAS11908</v>
      </c>
      <c r="J28" s="260"/>
      <c r="K28" s="260"/>
      <c r="L28" s="260"/>
      <c r="M28" s="765" t="str">
        <f>'E. Koneksi antar Unsur dlm MK'!B87</f>
        <v>BSAS11913</v>
      </c>
      <c r="N28" s="766"/>
      <c r="O28" s="766"/>
      <c r="P28" s="767"/>
      <c r="Q28" s="260"/>
      <c r="R28" s="14" t="str">
        <f>'E. Koneksi antar Unsur dlm MK'!B96</f>
        <v>BSAS11916</v>
      </c>
      <c r="S28" s="260"/>
      <c r="T28" s="260"/>
      <c r="U28" s="260"/>
      <c r="V28" s="260"/>
      <c r="W28" s="260"/>
      <c r="X28" s="261" t="str">
        <f>'E. Koneksi antar Unsur dlm MK'!B16</f>
        <v>INSS11904</v>
      </c>
      <c r="Y28" s="260"/>
      <c r="Z28" s="260"/>
      <c r="AA28" s="259"/>
    </row>
    <row r="29" spans="1:30" ht="47.15" customHeight="1" x14ac:dyDescent="0.35">
      <c r="A29" s="771" t="s">
        <v>4</v>
      </c>
      <c r="B29" s="339" t="s">
        <v>2</v>
      </c>
      <c r="C29" s="260"/>
      <c r="D29" s="260"/>
      <c r="E29" s="14" t="str">
        <f>'E. Koneksi antar Unsur dlm MK'!C63</f>
        <v>Maharah Kalam</v>
      </c>
      <c r="F29" s="260"/>
      <c r="G29" s="14" t="str">
        <f>'E. Koneksi antar Unsur dlm MK'!C81</f>
        <v>Ilmu Sharaf</v>
      </c>
      <c r="H29" s="260"/>
      <c r="I29" s="14" t="str">
        <f>'E. Koneksi antar Unsur dlm MK'!C72</f>
        <v>Maharah Kitabah</v>
      </c>
      <c r="J29" s="260"/>
      <c r="K29" s="260"/>
      <c r="L29" s="260"/>
      <c r="M29" s="765" t="str">
        <f>'E. Koneksi antar Unsur dlm MK'!C87</f>
        <v xml:space="preserve">Fiqh Lughah dan Kajian Naskah (Filologi) </v>
      </c>
      <c r="N29" s="766"/>
      <c r="O29" s="766"/>
      <c r="P29" s="767"/>
      <c r="Q29" s="260"/>
      <c r="R29" s="14" t="str">
        <f>'E. Koneksi antar Unsur dlm MK'!C96</f>
        <v>Tarikh al-Adab</v>
      </c>
      <c r="S29" s="260"/>
      <c r="T29" s="260"/>
      <c r="U29" s="260"/>
      <c r="V29" s="260"/>
      <c r="W29" s="260"/>
      <c r="X29" s="261" t="str">
        <f>'E. Koneksi antar Unsur dlm MK'!C16</f>
        <v>Pengantar Studi Islam</v>
      </c>
      <c r="Y29" s="260"/>
      <c r="Z29" s="260"/>
      <c r="AA29" s="259"/>
      <c r="AD29" s="186" t="s">
        <v>1163</v>
      </c>
    </row>
    <row r="30" spans="1:30" ht="16.5" customHeight="1" x14ac:dyDescent="0.35">
      <c r="A30" s="771"/>
      <c r="B30" s="258">
        <f>SUM(E30:Z30)</f>
        <v>24</v>
      </c>
      <c r="C30" s="260"/>
      <c r="D30" s="260"/>
      <c r="E30" s="14">
        <f>'E. Koneksi antar Unsur dlm MK'!D63</f>
        <v>4</v>
      </c>
      <c r="F30" s="260"/>
      <c r="G30" s="14">
        <f>'E. Koneksi antar Unsur dlm MK'!D81</f>
        <v>4</v>
      </c>
      <c r="H30" s="260"/>
      <c r="I30" s="14">
        <f>'E. Koneksi antar Unsur dlm MK'!D72</f>
        <v>4</v>
      </c>
      <c r="J30" s="260"/>
      <c r="K30" s="260"/>
      <c r="L30" s="260"/>
      <c r="M30" s="765">
        <f>'E. Koneksi antar Unsur dlm MK'!D87</f>
        <v>4</v>
      </c>
      <c r="N30" s="766"/>
      <c r="O30" s="766"/>
      <c r="P30" s="767"/>
      <c r="Q30" s="260"/>
      <c r="R30" s="14">
        <f>'E. Koneksi antar Unsur dlm MK'!D96</f>
        <v>6</v>
      </c>
      <c r="S30" s="260"/>
      <c r="T30" s="260"/>
      <c r="U30" s="260"/>
      <c r="V30" s="260"/>
      <c r="W30" s="260"/>
      <c r="X30" s="261">
        <f>'E. Koneksi antar Unsur dlm MK'!D16</f>
        <v>2</v>
      </c>
      <c r="Y30" s="260"/>
      <c r="Z30" s="260"/>
      <c r="AA30" s="259"/>
    </row>
    <row r="31" spans="1:30" ht="17.149999999999999" customHeight="1" x14ac:dyDescent="0.35">
      <c r="M31" s="474"/>
      <c r="N31" s="474"/>
      <c r="O31" s="474"/>
      <c r="P31" s="474"/>
    </row>
    <row r="32" spans="1:30" ht="21" customHeight="1" x14ac:dyDescent="0.35">
      <c r="A32" s="771" t="s">
        <v>3</v>
      </c>
      <c r="B32" s="338" t="s">
        <v>69</v>
      </c>
      <c r="C32" s="260"/>
      <c r="D32" s="260"/>
      <c r="E32" s="14" t="str">
        <f>'E. Koneksi antar Unsur dlm MK'!B60</f>
        <v>BSAS11904</v>
      </c>
      <c r="F32" s="260"/>
      <c r="G32" s="14" t="str">
        <f>'E. Koneksi antar Unsur dlm MK'!B78</f>
        <v>BSAS11910</v>
      </c>
      <c r="H32" s="260"/>
      <c r="I32" s="14" t="str">
        <f>'E. Koneksi antar Unsur dlm MK'!B69</f>
        <v>BSAS11907</v>
      </c>
      <c r="J32" s="260"/>
      <c r="K32" s="261" t="str">
        <f>'E. Koneksi antar Unsur dlm MK'!B22</f>
        <v>INSS11906</v>
      </c>
      <c r="L32" s="260"/>
      <c r="M32" s="765" t="str">
        <f>'E. Koneksi antar Unsur dlm MK'!B84</f>
        <v>BSAS11912</v>
      </c>
      <c r="N32" s="766"/>
      <c r="O32" s="766"/>
      <c r="P32" s="767"/>
      <c r="Q32" s="260"/>
      <c r="R32" s="261" t="str">
        <f>'E. Koneksi antar Unsur dlm MK'!B25</f>
        <v>INSS11907</v>
      </c>
      <c r="S32" s="260"/>
      <c r="T32" s="261" t="str">
        <f>'E. Koneksi antar Unsur dlm MK'!B13</f>
        <v>INSS11903</v>
      </c>
      <c r="U32" s="260"/>
      <c r="V32" s="261" t="str">
        <f>'E. Koneksi antar Unsur dlm MK'!B31</f>
        <v>INSS11909</v>
      </c>
      <c r="W32" s="260"/>
      <c r="X32" s="260"/>
      <c r="Y32" s="260"/>
      <c r="Z32" s="259"/>
      <c r="AA32" s="259"/>
    </row>
    <row r="33" spans="1:143" ht="43.5" customHeight="1" x14ac:dyDescent="0.35">
      <c r="A33" s="771" t="s">
        <v>3</v>
      </c>
      <c r="B33" s="339" t="s">
        <v>2</v>
      </c>
      <c r="C33" s="260"/>
      <c r="D33" s="260"/>
      <c r="E33" s="14" t="str">
        <f>'E. Koneksi antar Unsur dlm MK'!C60</f>
        <v>Maharah Istima'</v>
      </c>
      <c r="F33" s="260"/>
      <c r="G33" s="14" t="str">
        <f>'E. Koneksi antar Unsur dlm MK'!C78</f>
        <v>Ilmu Nahwu</v>
      </c>
      <c r="H33" s="260"/>
      <c r="I33" s="14" t="str">
        <f>'E. Koneksi antar Unsur dlm MK'!C69</f>
        <v>Qawaid al Khath wa al Imla'</v>
      </c>
      <c r="J33" s="260"/>
      <c r="K33" s="261" t="str">
        <f>'E. Koneksi antar Unsur dlm MK'!C22</f>
        <v xml:space="preserve">Bahasa Arab </v>
      </c>
      <c r="L33" s="260"/>
      <c r="M33" s="765" t="str">
        <f>'E. Koneksi antar Unsur dlm MK'!C84</f>
        <v>Ilmu Lughah al-'Arabi (Linguistik Arab)</v>
      </c>
      <c r="N33" s="766"/>
      <c r="O33" s="766"/>
      <c r="P33" s="767"/>
      <c r="Q33" s="260"/>
      <c r="R33" s="261" t="str">
        <f>'E. Koneksi antar Unsur dlm MK'!C25</f>
        <v>Bahasa Inggris</v>
      </c>
      <c r="S33" s="260"/>
      <c r="T33" s="261" t="str">
        <f>'E. Koneksi antar Unsur dlm MK'!C13</f>
        <v>Bahasa Indonesia</v>
      </c>
      <c r="U33" s="260"/>
      <c r="V33" s="261" t="str">
        <f>'E. Koneksi antar Unsur dlm MK'!C31</f>
        <v>Filsafat  Umum</v>
      </c>
      <c r="W33" s="260"/>
      <c r="X33" s="260"/>
      <c r="Y33" s="260"/>
      <c r="Z33" s="259"/>
      <c r="AA33" s="259"/>
    </row>
    <row r="34" spans="1:143" ht="16.5" customHeight="1" x14ac:dyDescent="0.35">
      <c r="A34" s="771"/>
      <c r="B34" s="258">
        <f>SUM(E34:Y34)</f>
        <v>24</v>
      </c>
      <c r="C34" s="260"/>
      <c r="D34" s="260"/>
      <c r="E34" s="14">
        <f>'E. Koneksi antar Unsur dlm MK'!D60</f>
        <v>3</v>
      </c>
      <c r="F34" s="260"/>
      <c r="G34" s="14">
        <f>'E. Koneksi antar Unsur dlm MK'!D78</f>
        <v>4</v>
      </c>
      <c r="H34" s="260"/>
      <c r="I34" s="14">
        <f>'E. Koneksi antar Unsur dlm MK'!D69</f>
        <v>3</v>
      </c>
      <c r="J34" s="260"/>
      <c r="K34" s="261">
        <f>'E. Koneksi antar Unsur dlm MK'!D22</f>
        <v>2</v>
      </c>
      <c r="L34" s="260"/>
      <c r="M34" s="765">
        <f>'E. Koneksi antar Unsur dlm MK'!D84</f>
        <v>6</v>
      </c>
      <c r="N34" s="766"/>
      <c r="O34" s="766"/>
      <c r="P34" s="767"/>
      <c r="Q34" s="260"/>
      <c r="R34" s="261">
        <f>'E. Koneksi antar Unsur dlm MK'!D25</f>
        <v>2</v>
      </c>
      <c r="S34" s="260"/>
      <c r="T34" s="261">
        <f>'E. Koneksi antar Unsur dlm MK'!D13</f>
        <v>2</v>
      </c>
      <c r="U34" s="260"/>
      <c r="V34" s="261">
        <f>'E. Koneksi antar Unsur dlm MK'!D31</f>
        <v>2</v>
      </c>
      <c r="W34" s="260"/>
      <c r="X34" s="260"/>
      <c r="Y34" s="260"/>
      <c r="Z34" s="259"/>
      <c r="AA34" s="259"/>
    </row>
    <row r="35" spans="1:143" ht="9.65" customHeight="1" x14ac:dyDescent="0.35">
      <c r="M35" s="772"/>
      <c r="N35" s="772"/>
      <c r="O35" s="772"/>
      <c r="P35" s="772"/>
    </row>
    <row r="36" spans="1:143" s="256" customFormat="1" ht="16" customHeight="1" x14ac:dyDescent="0.35">
      <c r="A36" s="769">
        <f>B34+B30+B26+B22+B18+B14+B10+B6</f>
        <v>146</v>
      </c>
      <c r="B36" s="770"/>
      <c r="C36" s="254"/>
      <c r="D36" s="254"/>
      <c r="E36" s="340">
        <v>1</v>
      </c>
      <c r="F36" s="254"/>
      <c r="G36" s="340">
        <v>2</v>
      </c>
      <c r="H36" s="254"/>
      <c r="I36" s="340">
        <v>3</v>
      </c>
      <c r="J36" s="254"/>
      <c r="K36" s="340">
        <v>4</v>
      </c>
      <c r="L36" s="254"/>
      <c r="M36" s="773">
        <v>5</v>
      </c>
      <c r="N36" s="773"/>
      <c r="O36" s="773"/>
      <c r="P36" s="773"/>
      <c r="Q36" s="254"/>
      <c r="R36" s="340">
        <v>6</v>
      </c>
      <c r="S36" s="254"/>
      <c r="T36" s="340">
        <v>7</v>
      </c>
      <c r="U36" s="254"/>
      <c r="V36" s="340">
        <v>8</v>
      </c>
      <c r="W36" s="254"/>
      <c r="X36" s="340">
        <v>9</v>
      </c>
      <c r="Y36" s="254"/>
      <c r="Z36" s="340">
        <v>10</v>
      </c>
      <c r="AA36" s="302"/>
      <c r="AB36" s="254"/>
      <c r="AC36" s="254"/>
      <c r="AD36" s="254"/>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255"/>
      <c r="BX36" s="255"/>
      <c r="BY36" s="255"/>
      <c r="BZ36" s="255"/>
      <c r="CA36" s="255"/>
      <c r="CB36" s="255"/>
      <c r="CC36" s="255"/>
      <c r="CD36" s="255"/>
      <c r="CE36" s="255"/>
      <c r="CF36" s="255"/>
      <c r="CG36" s="255"/>
      <c r="CH36" s="255"/>
      <c r="CI36" s="255"/>
      <c r="CJ36" s="255"/>
      <c r="CK36" s="255"/>
      <c r="CL36" s="255"/>
      <c r="CM36" s="255"/>
      <c r="CN36" s="255"/>
      <c r="CO36" s="255"/>
      <c r="CP36" s="255"/>
      <c r="CQ36" s="255"/>
      <c r="CR36" s="255"/>
      <c r="CS36" s="255"/>
      <c r="CT36" s="255"/>
      <c r="CU36" s="255"/>
      <c r="CV36" s="255"/>
      <c r="CW36" s="255"/>
      <c r="CX36" s="255"/>
      <c r="CY36" s="255"/>
      <c r="CZ36" s="255"/>
      <c r="DA36" s="255"/>
      <c r="DB36" s="255"/>
      <c r="DC36" s="255"/>
      <c r="DD36" s="255"/>
      <c r="DE36" s="255"/>
      <c r="DF36" s="255"/>
      <c r="DG36" s="255"/>
      <c r="DH36" s="255"/>
      <c r="DI36" s="255"/>
      <c r="DJ36" s="255"/>
      <c r="DK36" s="255"/>
      <c r="DL36" s="255"/>
      <c r="DM36" s="255"/>
      <c r="DN36" s="255"/>
      <c r="DO36" s="255"/>
      <c r="DP36" s="255"/>
      <c r="DQ36" s="255"/>
      <c r="DR36" s="255"/>
      <c r="DS36" s="255"/>
      <c r="DT36" s="255"/>
      <c r="DU36" s="255"/>
      <c r="DV36" s="255"/>
      <c r="DW36" s="255"/>
      <c r="DX36" s="255"/>
      <c r="DY36" s="255"/>
      <c r="DZ36" s="255"/>
      <c r="EA36" s="255"/>
      <c r="EB36" s="255"/>
      <c r="EC36" s="255"/>
      <c r="ED36" s="255"/>
      <c r="EE36" s="255"/>
      <c r="EF36" s="255"/>
      <c r="EG36" s="255"/>
      <c r="EH36" s="255"/>
      <c r="EI36" s="255"/>
      <c r="EJ36" s="255"/>
      <c r="EK36" s="255"/>
      <c r="EL36" s="255"/>
      <c r="EM36" s="255"/>
    </row>
    <row r="38" spans="1:143" ht="14.15" customHeight="1" x14ac:dyDescent="0.35">
      <c r="A38" s="768" t="s">
        <v>577</v>
      </c>
      <c r="B38" s="768"/>
      <c r="C38" s="288"/>
      <c r="E38" s="325" t="s">
        <v>539</v>
      </c>
      <c r="I38" s="762" t="s">
        <v>895</v>
      </c>
      <c r="J38" s="467" t="s">
        <v>150</v>
      </c>
      <c r="K38" s="467" t="s">
        <v>534</v>
      </c>
      <c r="L38" s="458">
        <f>'G. Proporsi'!G6</f>
        <v>13.698630136986301</v>
      </c>
      <c r="M38" s="459" t="s">
        <v>449</v>
      </c>
      <c r="N38" s="460">
        <f>'G. Proporsi'!F15</f>
        <v>20</v>
      </c>
      <c r="O38" s="294" t="s">
        <v>537</v>
      </c>
      <c r="P38" s="295"/>
      <c r="Q38" s="295"/>
      <c r="R38" s="295"/>
      <c r="S38" s="295"/>
      <c r="T38" s="296"/>
    </row>
    <row r="39" spans="1:143" ht="14.15" customHeight="1" x14ac:dyDescent="0.35">
      <c r="C39" s="289"/>
      <c r="E39" s="324" t="s">
        <v>540</v>
      </c>
      <c r="I39" s="763"/>
      <c r="J39" s="468" t="s">
        <v>151</v>
      </c>
      <c r="K39" s="468" t="s">
        <v>535</v>
      </c>
      <c r="L39" s="461">
        <f>'G. Proporsi'!H6</f>
        <v>86.301369863013704</v>
      </c>
      <c r="M39" s="462" t="s">
        <v>538</v>
      </c>
      <c r="N39" s="463">
        <f>'G. Proporsi'!F63</f>
        <v>126</v>
      </c>
      <c r="O39" s="297" t="s">
        <v>537</v>
      </c>
      <c r="T39" s="298"/>
    </row>
    <row r="40" spans="1:143" ht="14.15" customHeight="1" x14ac:dyDescent="0.35">
      <c r="C40" s="290"/>
      <c r="E40" s="292" t="s">
        <v>532</v>
      </c>
      <c r="I40" s="763"/>
      <c r="J40" s="297"/>
      <c r="K40" s="297"/>
      <c r="L40" s="461"/>
      <c r="M40" s="462"/>
      <c r="N40" s="463"/>
      <c r="O40" s="297"/>
      <c r="T40" s="298"/>
    </row>
    <row r="41" spans="1:143" ht="14.5" customHeight="1" x14ac:dyDescent="0.35">
      <c r="C41" s="291"/>
      <c r="E41" s="322" t="s">
        <v>533</v>
      </c>
      <c r="I41" s="764"/>
      <c r="J41" s="761" t="s">
        <v>536</v>
      </c>
      <c r="K41" s="761"/>
      <c r="L41" s="457">
        <f>SUM(L38:L40)</f>
        <v>100</v>
      </c>
      <c r="M41" s="464" t="s">
        <v>538</v>
      </c>
      <c r="N41" s="457">
        <f>SUM(N38:N40)</f>
        <v>146</v>
      </c>
      <c r="O41" s="299" t="s">
        <v>537</v>
      </c>
      <c r="P41" s="300"/>
      <c r="Q41" s="300"/>
      <c r="R41" s="300"/>
      <c r="S41" s="300"/>
      <c r="T41" s="301"/>
    </row>
    <row r="42" spans="1:143" x14ac:dyDescent="0.35">
      <c r="B42" s="186" t="s">
        <v>151</v>
      </c>
      <c r="C42" s="322" t="s">
        <v>899</v>
      </c>
      <c r="D42" s="323"/>
      <c r="Q42" s="293"/>
    </row>
    <row r="44" spans="1:143" x14ac:dyDescent="0.35">
      <c r="H44" s="323"/>
      <c r="I44" s="323"/>
      <c r="J44" s="323"/>
      <c r="K44" s="323"/>
    </row>
    <row r="45" spans="1:143" x14ac:dyDescent="0.35">
      <c r="H45" s="323"/>
      <c r="I45" s="323"/>
      <c r="J45" s="323"/>
      <c r="K45" s="323"/>
    </row>
    <row r="46" spans="1:143" x14ac:dyDescent="0.35">
      <c r="H46" s="323"/>
      <c r="I46" s="323"/>
      <c r="J46" s="323"/>
      <c r="K46" s="323"/>
    </row>
    <row r="47" spans="1:143" x14ac:dyDescent="0.35">
      <c r="H47" s="323"/>
      <c r="I47" s="323"/>
      <c r="J47" s="323"/>
      <c r="K47" s="323"/>
    </row>
    <row r="48" spans="1:143" x14ac:dyDescent="0.35">
      <c r="H48" s="323"/>
      <c r="I48" s="323"/>
      <c r="J48" s="323"/>
      <c r="K48" s="323"/>
    </row>
    <row r="49" spans="8:11" x14ac:dyDescent="0.35">
      <c r="H49" s="323"/>
      <c r="I49" s="323"/>
      <c r="J49" s="323"/>
      <c r="K49" s="323"/>
    </row>
    <row r="50" spans="8:11" x14ac:dyDescent="0.35">
      <c r="H50" s="323"/>
      <c r="I50" s="323"/>
      <c r="J50" s="323"/>
      <c r="K50" s="323"/>
    </row>
    <row r="51" spans="8:11" x14ac:dyDescent="0.35">
      <c r="H51" s="323"/>
      <c r="I51" s="323"/>
      <c r="J51" s="323"/>
      <c r="K51" s="323"/>
    </row>
    <row r="52" spans="8:11" x14ac:dyDescent="0.35">
      <c r="H52" s="323"/>
      <c r="I52" s="323"/>
      <c r="J52" s="323"/>
      <c r="K52" s="323"/>
    </row>
  </sheetData>
  <mergeCells count="35">
    <mergeCell ref="A1:Z1"/>
    <mergeCell ref="A2:Z2"/>
    <mergeCell ref="A3:Z3"/>
    <mergeCell ref="A4:A6"/>
    <mergeCell ref="A8:A10"/>
    <mergeCell ref="M8:P8"/>
    <mergeCell ref="M9:P9"/>
    <mergeCell ref="M10:P10"/>
    <mergeCell ref="A12:A14"/>
    <mergeCell ref="A16:A18"/>
    <mergeCell ref="A20:A22"/>
    <mergeCell ref="A24:A26"/>
    <mergeCell ref="M25:P25"/>
    <mergeCell ref="M26:P26"/>
    <mergeCell ref="M20:P20"/>
    <mergeCell ref="M21:P21"/>
    <mergeCell ref="M22:P22"/>
    <mergeCell ref="M12:P12"/>
    <mergeCell ref="M13:P13"/>
    <mergeCell ref="M14:P14"/>
    <mergeCell ref="M24:P24"/>
    <mergeCell ref="A38:B38"/>
    <mergeCell ref="A36:B36"/>
    <mergeCell ref="A32:A34"/>
    <mergeCell ref="A28:A30"/>
    <mergeCell ref="M34:P34"/>
    <mergeCell ref="M35:P35"/>
    <mergeCell ref="M36:P36"/>
    <mergeCell ref="M28:P28"/>
    <mergeCell ref="J41:K41"/>
    <mergeCell ref="I38:I41"/>
    <mergeCell ref="M32:P32"/>
    <mergeCell ref="M33:P33"/>
    <mergeCell ref="M29:P29"/>
    <mergeCell ref="M30:P30"/>
  </mergeCells>
  <pageMargins left="0.23333333333333334" right="0.22569444444444445" top="0.59166666666666667" bottom="0.15625" header="0.31496062992125984" footer="0.31496062992125984"/>
  <pageSetup paperSize="9" scale="6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65"/>
  <sheetViews>
    <sheetView zoomScale="85" zoomScaleNormal="85" zoomScalePageLayoutView="85" workbookViewId="0">
      <selection sqref="A1:L1"/>
    </sheetView>
  </sheetViews>
  <sheetFormatPr defaultColWidth="8.7265625" defaultRowHeight="14.5" x14ac:dyDescent="0.35"/>
  <cols>
    <col min="1" max="1" width="3.81640625" style="475" customWidth="1"/>
    <col min="2" max="2" width="9.7265625" style="475" hidden="1" customWidth="1"/>
    <col min="3" max="3" width="10.453125" style="475" customWidth="1"/>
    <col min="4" max="4" width="25.453125" style="475" customWidth="1"/>
    <col min="5" max="5" width="5.1796875" style="475" customWidth="1"/>
    <col min="6" max="6" width="23.81640625" style="475" customWidth="1"/>
    <col min="7" max="7" width="1.81640625" style="475" customWidth="1"/>
    <col min="8" max="8" width="3.81640625" style="475" customWidth="1"/>
    <col min="9" max="9" width="10.453125" style="475" customWidth="1"/>
    <col min="10" max="10" width="25.453125" style="475" customWidth="1"/>
    <col min="11" max="11" width="5.1796875" style="475" customWidth="1"/>
    <col min="12" max="12" width="24.54296875" style="475" customWidth="1"/>
    <col min="13" max="13" width="3.1796875" style="475" customWidth="1"/>
    <col min="14" max="14" width="27.81640625" style="475" customWidth="1"/>
    <col min="15" max="15" width="5.1796875" style="475" customWidth="1"/>
    <col min="16" max="16" width="23.81640625" style="475" customWidth="1"/>
    <col min="17" max="17" width="10.453125" style="475" customWidth="1"/>
    <col min="18" max="18" width="27.81640625" style="475" customWidth="1"/>
    <col min="19" max="19" width="5.1796875" style="475" customWidth="1"/>
    <col min="20" max="20" width="24.54296875" style="475" customWidth="1"/>
    <col min="21" max="21" width="10.453125" style="475" customWidth="1"/>
    <col min="22" max="22" width="26" style="475" customWidth="1"/>
    <col min="23" max="23" width="5.1796875" style="475" customWidth="1"/>
    <col min="24" max="24" width="23.81640625" style="475" customWidth="1"/>
    <col min="25" max="25" width="10.453125" style="475" customWidth="1"/>
    <col min="26" max="26" width="26" style="475" customWidth="1"/>
    <col min="27" max="27" width="5.1796875" style="475" customWidth="1"/>
    <col min="28" max="28" width="24.54296875" style="475" customWidth="1"/>
    <col min="29" max="29" width="10.453125" style="475" customWidth="1"/>
    <col min="30" max="30" width="24.7265625" style="475" customWidth="1"/>
    <col min="31" max="31" width="4.453125" style="475" customWidth="1"/>
    <col min="32" max="32" width="27.453125" style="475" customWidth="1"/>
    <col min="33" max="33" width="10.453125" style="475" customWidth="1"/>
    <col min="34" max="34" width="24.7265625" style="475" customWidth="1"/>
    <col min="35" max="35" width="4.453125" style="475" customWidth="1"/>
    <col min="36" max="36" width="27.453125" style="475" customWidth="1"/>
    <col min="37" max="16384" width="8.7265625" style="475"/>
  </cols>
  <sheetData>
    <row r="1" spans="1:35" s="1" customFormat="1" ht="18.5" x14ac:dyDescent="0.45">
      <c r="A1" s="779" t="s">
        <v>530</v>
      </c>
      <c r="B1" s="779"/>
      <c r="C1" s="779"/>
      <c r="D1" s="779"/>
      <c r="E1" s="779"/>
      <c r="F1" s="779"/>
      <c r="G1" s="779"/>
      <c r="H1" s="779"/>
      <c r="I1" s="779"/>
      <c r="J1" s="779"/>
      <c r="K1" s="779"/>
      <c r="L1" s="779"/>
      <c r="M1" s="267"/>
      <c r="N1" s="267"/>
      <c r="O1" s="267"/>
      <c r="P1" s="267"/>
      <c r="Q1" s="267"/>
      <c r="R1" s="267"/>
      <c r="S1" s="267"/>
      <c r="T1" s="267"/>
      <c r="U1" s="267"/>
      <c r="V1" s="267"/>
      <c r="W1" s="267"/>
      <c r="X1" s="267"/>
      <c r="Y1" s="267"/>
      <c r="Z1" s="267"/>
      <c r="AA1" s="267"/>
      <c r="AB1" s="267"/>
      <c r="AC1" s="267"/>
      <c r="AD1" s="267"/>
      <c r="AE1" s="267"/>
      <c r="AF1" s="267"/>
      <c r="AG1" s="267"/>
      <c r="AH1" s="267"/>
      <c r="AI1" s="412"/>
    </row>
    <row r="2" spans="1:35" s="1" customFormat="1" ht="18.5" x14ac:dyDescent="0.45">
      <c r="A2" s="779" t="str">
        <f>'G. Proporsi'!B2</f>
        <v>PROGRAM STUDI BAHASA DAN SASTRA ARAB (BSA)</v>
      </c>
      <c r="B2" s="779"/>
      <c r="C2" s="779"/>
      <c r="D2" s="779"/>
      <c r="E2" s="779"/>
      <c r="F2" s="779"/>
      <c r="G2" s="779"/>
      <c r="H2" s="779"/>
      <c r="I2" s="779"/>
      <c r="J2" s="779"/>
      <c r="K2" s="779"/>
      <c r="L2" s="779"/>
      <c r="M2" s="267"/>
      <c r="N2" s="475"/>
      <c r="O2" s="267"/>
      <c r="P2" s="267"/>
      <c r="Q2" s="267"/>
      <c r="R2" s="267"/>
      <c r="S2" s="267"/>
      <c r="T2" s="267"/>
      <c r="U2" s="267"/>
      <c r="V2" s="267"/>
      <c r="W2" s="267"/>
      <c r="X2" s="267"/>
      <c r="Y2" s="267"/>
      <c r="Z2" s="267"/>
      <c r="AA2" s="267"/>
      <c r="AB2" s="267"/>
      <c r="AC2" s="267"/>
      <c r="AD2" s="267"/>
      <c r="AE2" s="267"/>
      <c r="AF2" s="267"/>
      <c r="AG2" s="267"/>
      <c r="AH2" s="267"/>
      <c r="AI2" s="267"/>
    </row>
    <row r="3" spans="1:35" s="1" customFormat="1" ht="18.649999999999999" customHeight="1" x14ac:dyDescent="0.45">
      <c r="A3" s="780" t="str">
        <f>'H. Peta Distribusi MK'!A3:Z3</f>
        <v>FAKULTAS USHULUDDIN ADAB DAN HUMANIORA</v>
      </c>
      <c r="B3" s="780"/>
      <c r="C3" s="780"/>
      <c r="D3" s="780"/>
      <c r="E3" s="780"/>
      <c r="F3" s="780"/>
      <c r="G3" s="779"/>
      <c r="H3" s="780"/>
      <c r="I3" s="780"/>
      <c r="J3" s="780"/>
      <c r="K3" s="780"/>
      <c r="L3" s="780"/>
      <c r="AI3" s="4"/>
    </row>
    <row r="4" spans="1:35" s="90" customFormat="1" ht="14.5" customHeight="1" x14ac:dyDescent="0.35">
      <c r="A4" s="782" t="s">
        <v>70</v>
      </c>
      <c r="B4" s="782" t="s">
        <v>519</v>
      </c>
      <c r="C4" s="782" t="s">
        <v>156</v>
      </c>
      <c r="D4" s="88" t="s">
        <v>39</v>
      </c>
      <c r="E4" s="782" t="s">
        <v>443</v>
      </c>
      <c r="F4" s="787" t="s">
        <v>528</v>
      </c>
      <c r="G4" s="286"/>
      <c r="H4" s="783" t="s">
        <v>70</v>
      </c>
      <c r="I4" s="784" t="s">
        <v>156</v>
      </c>
      <c r="J4" s="89" t="s">
        <v>39</v>
      </c>
      <c r="K4" s="784" t="s">
        <v>443</v>
      </c>
      <c r="L4" s="784" t="str">
        <f>F4</f>
        <v>DOSEN PENGAMPU</v>
      </c>
    </row>
    <row r="5" spans="1:35" s="90" customFormat="1" ht="18.5" x14ac:dyDescent="0.35">
      <c r="A5" s="782"/>
      <c r="B5" s="782"/>
      <c r="C5" s="782"/>
      <c r="D5" s="281" t="s">
        <v>3</v>
      </c>
      <c r="E5" s="782"/>
      <c r="F5" s="787"/>
      <c r="G5" s="286"/>
      <c r="H5" s="783"/>
      <c r="I5" s="784"/>
      <c r="J5" s="283" t="s">
        <v>4</v>
      </c>
      <c r="K5" s="784"/>
      <c r="L5" s="784"/>
    </row>
    <row r="6" spans="1:35" s="90" customFormat="1" x14ac:dyDescent="0.35">
      <c r="A6" s="782"/>
      <c r="B6" s="782"/>
      <c r="C6" s="782"/>
      <c r="D6" s="265" t="s">
        <v>439</v>
      </c>
      <c r="E6" s="253">
        <f>SUM(E7:E16)</f>
        <v>24</v>
      </c>
      <c r="F6" s="787"/>
      <c r="G6" s="286"/>
      <c r="H6" s="783"/>
      <c r="I6" s="784"/>
      <c r="J6" s="264" t="s">
        <v>439</v>
      </c>
      <c r="K6" s="253">
        <f>SUM(K7:K16)</f>
        <v>24</v>
      </c>
      <c r="L6" s="784"/>
    </row>
    <row r="7" spans="1:35" s="271" customFormat="1" x14ac:dyDescent="0.35">
      <c r="A7" s="268">
        <v>1</v>
      </c>
      <c r="B7" s="269" t="s">
        <v>300</v>
      </c>
      <c r="C7" s="269" t="str">
        <f>'H. Peta Distribusi MK'!E32</f>
        <v>BSAS11904</v>
      </c>
      <c r="D7" s="476" t="str">
        <f>'H. Peta Distribusi MK'!E33</f>
        <v>Maharah Istima'</v>
      </c>
      <c r="E7" s="269">
        <f>'H. Peta Distribusi MK'!E34</f>
        <v>3</v>
      </c>
      <c r="F7" s="284"/>
      <c r="G7" s="287"/>
      <c r="H7" s="285">
        <v>1</v>
      </c>
      <c r="I7" s="270" t="str">
        <f>'H. Peta Distribusi MK'!E28</f>
        <v>BSAS11905</v>
      </c>
      <c r="J7" s="477" t="str">
        <f>'H. Peta Distribusi MK'!E29</f>
        <v>Maharah Kalam</v>
      </c>
      <c r="K7" s="270">
        <f>'H. Peta Distribusi MK'!E30</f>
        <v>4</v>
      </c>
      <c r="L7" s="276"/>
      <c r="N7" s="642" t="s">
        <v>686</v>
      </c>
    </row>
    <row r="8" spans="1:35" s="271" customFormat="1" x14ac:dyDescent="0.35">
      <c r="A8" s="268">
        <v>2</v>
      </c>
      <c r="B8" s="269" t="s">
        <v>347</v>
      </c>
      <c r="C8" s="269" t="str">
        <f>'H. Peta Distribusi MK'!G32</f>
        <v>BSAS11910</v>
      </c>
      <c r="D8" s="476" t="str">
        <f>'H. Peta Distribusi MK'!G33</f>
        <v>Ilmu Nahwu</v>
      </c>
      <c r="E8" s="269">
        <f>'H. Peta Distribusi MK'!G34</f>
        <v>4</v>
      </c>
      <c r="F8" s="478"/>
      <c r="G8" s="479"/>
      <c r="H8" s="285">
        <v>2</v>
      </c>
      <c r="I8" s="270" t="str">
        <f>'H. Peta Distribusi MK'!G28</f>
        <v>BSAS11911</v>
      </c>
      <c r="J8" s="477" t="str">
        <f>'H. Peta Distribusi MK'!G29</f>
        <v>Ilmu Sharaf</v>
      </c>
      <c r="K8" s="270">
        <f>'H. Peta Distribusi MK'!G30</f>
        <v>4</v>
      </c>
      <c r="L8" s="277"/>
    </row>
    <row r="9" spans="1:35" s="271" customFormat="1" x14ac:dyDescent="0.35">
      <c r="A9" s="268">
        <v>3</v>
      </c>
      <c r="B9" s="269" t="s">
        <v>338</v>
      </c>
      <c r="C9" s="269" t="str">
        <f>'H. Peta Distribusi MK'!I32</f>
        <v>BSAS11907</v>
      </c>
      <c r="D9" s="476" t="str">
        <f>'H. Peta Distribusi MK'!I33</f>
        <v>Qawaid al Khath wa al Imla'</v>
      </c>
      <c r="E9" s="269">
        <f>'H. Peta Distribusi MK'!I34</f>
        <v>3</v>
      </c>
      <c r="F9" s="478"/>
      <c r="G9" s="479"/>
      <c r="H9" s="285">
        <v>3</v>
      </c>
      <c r="I9" s="270" t="str">
        <f>'H. Peta Distribusi MK'!I28</f>
        <v>BSAS11908</v>
      </c>
      <c r="J9" s="477" t="str">
        <f>'H. Peta Distribusi MK'!I29</f>
        <v>Maharah Kitabah</v>
      </c>
      <c r="K9" s="270">
        <f>'H. Peta Distribusi MK'!I30</f>
        <v>4</v>
      </c>
      <c r="L9" s="276"/>
    </row>
    <row r="10" spans="1:35" s="271" customFormat="1" x14ac:dyDescent="0.35">
      <c r="A10" s="268">
        <v>4</v>
      </c>
      <c r="B10" s="269" t="s">
        <v>333</v>
      </c>
      <c r="C10" s="269" t="str">
        <f>'H. Peta Distribusi MK'!K32</f>
        <v>INSS11906</v>
      </c>
      <c r="D10" s="480" t="str">
        <f>'H. Peta Distribusi MK'!K33</f>
        <v xml:space="preserve">Bahasa Arab </v>
      </c>
      <c r="E10" s="269">
        <f>'H. Peta Distribusi MK'!K34</f>
        <v>2</v>
      </c>
      <c r="F10" s="478"/>
      <c r="G10" s="479"/>
      <c r="H10" s="285">
        <v>4</v>
      </c>
      <c r="I10" s="270" t="str">
        <f>'H. Peta Distribusi MK'!M28</f>
        <v>BSAS11913</v>
      </c>
      <c r="J10" s="481" t="str">
        <f>'H. Peta Distribusi MK'!M29</f>
        <v xml:space="preserve">Fiqh Lughah dan Kajian Naskah (Filologi) </v>
      </c>
      <c r="K10" s="270">
        <f>'H. Peta Distribusi MK'!M30</f>
        <v>4</v>
      </c>
      <c r="L10" s="277"/>
    </row>
    <row r="11" spans="1:35" s="271" customFormat="1" x14ac:dyDescent="0.35">
      <c r="A11" s="268">
        <v>5</v>
      </c>
      <c r="B11" s="269" t="s">
        <v>312</v>
      </c>
      <c r="C11" s="269" t="str">
        <f>'H. Peta Distribusi MK'!M32</f>
        <v>BSAS11912</v>
      </c>
      <c r="D11" s="476" t="str">
        <f>'H. Peta Distribusi MK'!M33</f>
        <v>Ilmu Lughah al-'Arabi (Linguistik Arab)</v>
      </c>
      <c r="E11" s="269">
        <f>'H. Peta Distribusi MK'!M34</f>
        <v>6</v>
      </c>
      <c r="F11" s="272" t="s">
        <v>963</v>
      </c>
      <c r="G11" s="479"/>
      <c r="H11" s="285">
        <v>5</v>
      </c>
      <c r="I11" s="270" t="str">
        <f>'H. Peta Distribusi MK'!R28</f>
        <v>BSAS11916</v>
      </c>
      <c r="J11" s="481" t="str">
        <f>'H. Peta Distribusi MK'!R29</f>
        <v>Tarikh al-Adab</v>
      </c>
      <c r="K11" s="270">
        <f>'H. Peta Distribusi MK'!R30</f>
        <v>6</v>
      </c>
      <c r="L11" s="276"/>
    </row>
    <row r="12" spans="1:35" s="271" customFormat="1" x14ac:dyDescent="0.35">
      <c r="A12" s="268">
        <v>6</v>
      </c>
      <c r="B12" s="269" t="s">
        <v>297</v>
      </c>
      <c r="C12" s="269" t="str">
        <f>'H. Peta Distribusi MK'!R32</f>
        <v>INSS11907</v>
      </c>
      <c r="D12" s="476" t="str">
        <f>'H. Peta Distribusi MK'!R33</f>
        <v>Bahasa Inggris</v>
      </c>
      <c r="E12" s="269">
        <f>'H. Peta Distribusi MK'!R34</f>
        <v>2</v>
      </c>
      <c r="F12" s="478"/>
      <c r="G12" s="479"/>
      <c r="H12" s="285">
        <v>6</v>
      </c>
      <c r="I12" s="270" t="str">
        <f>'H. Peta Distribusi MK'!X28</f>
        <v>INSS11904</v>
      </c>
      <c r="J12" s="481" t="str">
        <f>'H. Peta Distribusi MK'!X29</f>
        <v>Pengantar Studi Islam</v>
      </c>
      <c r="K12" s="270">
        <f>'H. Peta Distribusi MK'!X30</f>
        <v>2</v>
      </c>
      <c r="L12" s="277"/>
    </row>
    <row r="13" spans="1:35" s="271" customFormat="1" x14ac:dyDescent="0.35">
      <c r="A13" s="268">
        <v>7</v>
      </c>
      <c r="B13" s="269" t="s">
        <v>302</v>
      </c>
      <c r="C13" s="273" t="str">
        <f>'H. Peta Distribusi MK'!T32</f>
        <v>INSS11903</v>
      </c>
      <c r="D13" s="476" t="str">
        <f>'H. Peta Distribusi MK'!T33</f>
        <v>Bahasa Indonesia</v>
      </c>
      <c r="E13" s="269">
        <f>'H. Peta Distribusi MK'!T34</f>
        <v>2</v>
      </c>
      <c r="F13" s="478"/>
      <c r="G13" s="479"/>
      <c r="H13" s="285">
        <v>7</v>
      </c>
      <c r="I13" s="270"/>
      <c r="J13" s="481"/>
      <c r="K13" s="270"/>
      <c r="L13" s="272"/>
    </row>
    <row r="14" spans="1:35" s="271" customFormat="1" x14ac:dyDescent="0.35">
      <c r="A14" s="268">
        <v>8</v>
      </c>
      <c r="B14" s="269" t="s">
        <v>298</v>
      </c>
      <c r="C14" s="273" t="str">
        <f>'H. Peta Distribusi MK'!V32</f>
        <v>INSS11909</v>
      </c>
      <c r="D14" s="476" t="str">
        <f>'H. Peta Distribusi MK'!V33</f>
        <v>Filsafat  Umum</v>
      </c>
      <c r="E14" s="274">
        <f>'H. Peta Distribusi MK'!V34</f>
        <v>2</v>
      </c>
      <c r="F14" s="478"/>
      <c r="G14" s="479"/>
      <c r="H14" s="285">
        <v>8</v>
      </c>
      <c r="I14" s="270"/>
      <c r="J14" s="481"/>
      <c r="K14" s="270"/>
      <c r="L14" s="277"/>
    </row>
    <row r="15" spans="1:35" s="271" customFormat="1" x14ac:dyDescent="0.35">
      <c r="A15" s="268">
        <v>9</v>
      </c>
      <c r="B15" s="269" t="s">
        <v>303</v>
      </c>
      <c r="C15" s="273"/>
      <c r="D15" s="476"/>
      <c r="E15" s="274"/>
      <c r="F15" s="478"/>
      <c r="G15" s="479"/>
      <c r="H15" s="285">
        <v>9</v>
      </c>
      <c r="I15" s="482"/>
      <c r="J15" s="481"/>
      <c r="K15" s="483"/>
      <c r="L15" s="272"/>
    </row>
    <row r="16" spans="1:35" s="271" customFormat="1" x14ac:dyDescent="0.35">
      <c r="A16" s="268">
        <v>10</v>
      </c>
      <c r="B16" s="269" t="s">
        <v>294</v>
      </c>
      <c r="C16" s="273"/>
      <c r="D16" s="476"/>
      <c r="E16" s="274"/>
      <c r="F16" s="478"/>
      <c r="G16" s="479"/>
      <c r="H16" s="285">
        <v>10</v>
      </c>
      <c r="I16" s="270"/>
      <c r="J16" s="326"/>
      <c r="K16" s="270"/>
      <c r="L16" s="270"/>
    </row>
    <row r="17" spans="1:37" s="2" customFormat="1" x14ac:dyDescent="0.35">
      <c r="A17" s="785" t="s">
        <v>518</v>
      </c>
      <c r="B17" s="785"/>
      <c r="C17" s="785"/>
      <c r="D17" s="785"/>
      <c r="E17" s="93">
        <f>E6</f>
        <v>24</v>
      </c>
      <c r="F17" s="475"/>
      <c r="G17" s="475"/>
      <c r="H17" s="781" t="str">
        <f>A17</f>
        <v>Jumlah sks yang telah ditempuh</v>
      </c>
      <c r="I17" s="781"/>
      <c r="J17" s="781"/>
      <c r="K17" s="93">
        <f>E17+K6</f>
        <v>48</v>
      </c>
      <c r="L17" s="475"/>
      <c r="AK17" s="475"/>
    </row>
    <row r="19" spans="1:37" ht="14.5" customHeight="1" x14ac:dyDescent="0.35">
      <c r="A19" s="782" t="s">
        <v>70</v>
      </c>
      <c r="B19" s="484"/>
      <c r="C19" s="782" t="s">
        <v>156</v>
      </c>
      <c r="D19" s="88" t="s">
        <v>39</v>
      </c>
      <c r="E19" s="782" t="s">
        <v>443</v>
      </c>
      <c r="F19" s="782" t="str">
        <f>L4</f>
        <v>DOSEN PENGAMPU</v>
      </c>
      <c r="G19" s="286"/>
      <c r="H19" s="784" t="s">
        <v>70</v>
      </c>
      <c r="I19" s="784" t="s">
        <v>156</v>
      </c>
      <c r="J19" s="89" t="s">
        <v>39</v>
      </c>
      <c r="K19" s="784" t="s">
        <v>443</v>
      </c>
      <c r="L19" s="784" t="str">
        <f>F19</f>
        <v>DOSEN PENGAMPU</v>
      </c>
    </row>
    <row r="20" spans="1:37" ht="14.5" customHeight="1" x14ac:dyDescent="0.35">
      <c r="A20" s="782"/>
      <c r="B20" s="484"/>
      <c r="C20" s="782"/>
      <c r="D20" s="281" t="s">
        <v>5</v>
      </c>
      <c r="E20" s="782"/>
      <c r="F20" s="782"/>
      <c r="G20" s="286"/>
      <c r="H20" s="784"/>
      <c r="I20" s="784"/>
      <c r="J20" s="283" t="s">
        <v>6</v>
      </c>
      <c r="K20" s="784"/>
      <c r="L20" s="784"/>
    </row>
    <row r="21" spans="1:37" ht="14.5" customHeight="1" x14ac:dyDescent="0.35">
      <c r="A21" s="782"/>
      <c r="B21" s="484"/>
      <c r="C21" s="782"/>
      <c r="D21" s="265" t="s">
        <v>439</v>
      </c>
      <c r="E21" s="253">
        <f>SUM(E22:E31)</f>
        <v>24</v>
      </c>
      <c r="F21" s="782"/>
      <c r="G21" s="286"/>
      <c r="H21" s="784"/>
      <c r="I21" s="784"/>
      <c r="J21" s="264" t="s">
        <v>439</v>
      </c>
      <c r="K21" s="253">
        <f>SUM(K22:K31)</f>
        <v>24</v>
      </c>
      <c r="L21" s="784"/>
    </row>
    <row r="22" spans="1:37" s="271" customFormat="1" ht="14.5" customHeight="1" x14ac:dyDescent="0.3">
      <c r="A22" s="268">
        <v>1</v>
      </c>
      <c r="B22" s="275"/>
      <c r="C22" s="270" t="str">
        <f>'H. Peta Distribusi MK'!E24</f>
        <v>BSAS11906</v>
      </c>
      <c r="D22" s="485" t="str">
        <f>'H. Peta Distribusi MK'!E25</f>
        <v>Dirasah Masrahiyyah</v>
      </c>
      <c r="E22" s="270">
        <f>'H. Peta Distribusi MK'!E26</f>
        <v>3</v>
      </c>
      <c r="F22" s="272" t="s">
        <v>963</v>
      </c>
      <c r="G22" s="287"/>
      <c r="H22" s="268">
        <v>1</v>
      </c>
      <c r="I22" s="270" t="str">
        <f>'H. Peta Distribusi MK'!I20</f>
        <v>BSAS11919</v>
      </c>
      <c r="J22" s="485" t="str">
        <f>'H. Peta Distribusi MK'!I21</f>
        <v>Ilmu al 'Arudl wa al Qawafi</v>
      </c>
      <c r="K22" s="270">
        <f>'H. Peta Distribusi MK'!I22</f>
        <v>2</v>
      </c>
      <c r="L22" s="272"/>
    </row>
    <row r="23" spans="1:37" s="271" customFormat="1" ht="14.5" customHeight="1" x14ac:dyDescent="0.3">
      <c r="A23" s="268">
        <v>2</v>
      </c>
      <c r="B23" s="275"/>
      <c r="C23" s="270" t="str">
        <f>'H. Peta Distribusi MK'!G24</f>
        <v>BSAS11909</v>
      </c>
      <c r="D23" s="485" t="str">
        <f>'H. Peta Distribusi MK'!G25</f>
        <v>Maharah Qira'ah</v>
      </c>
      <c r="E23" s="270">
        <f>'H. Peta Distribusi MK'!G26</f>
        <v>4</v>
      </c>
      <c r="F23" s="276"/>
      <c r="G23" s="479"/>
      <c r="H23" s="268">
        <v>2</v>
      </c>
      <c r="I23" s="270" t="str">
        <f>'H. Peta Distribusi MK'!K20</f>
        <v>BSAS11920</v>
      </c>
      <c r="J23" s="485" t="str">
        <f>'H. Peta Distribusi MK'!K21</f>
        <v>Hermeneutika, Semiotika dan Filsafat Bahasa</v>
      </c>
      <c r="K23" s="270">
        <f>'H. Peta Distribusi MK'!K22</f>
        <v>4</v>
      </c>
      <c r="L23" s="277"/>
    </row>
    <row r="24" spans="1:37" s="271" customFormat="1" ht="14.5" customHeight="1" x14ac:dyDescent="0.35">
      <c r="A24" s="268">
        <v>3</v>
      </c>
      <c r="B24" s="275"/>
      <c r="C24" s="270" t="str">
        <f>'H. Peta Distribusi MK'!I24</f>
        <v>BSAS11918</v>
      </c>
      <c r="D24" s="480" t="str">
        <f>'H. Peta Distribusi MK'!I25</f>
        <v>Ilmu Balaghah</v>
      </c>
      <c r="E24" s="270">
        <f>'H. Peta Distribusi MK'!I26</f>
        <v>6</v>
      </c>
      <c r="F24" s="277"/>
      <c r="G24" s="479"/>
      <c r="H24" s="268">
        <v>3</v>
      </c>
      <c r="I24" s="270" t="str">
        <f>'H. Peta Distribusi MK'!M20</f>
        <v>BSAS11915</v>
      </c>
      <c r="J24" s="485" t="str">
        <f>'H. Peta Distribusi MK'!M21</f>
        <v xml:space="preserve">Ilmu Dilalah wa al-Ma'ajim </v>
      </c>
      <c r="K24" s="270">
        <f>'H. Peta Distribusi MK'!M22</f>
        <v>4</v>
      </c>
      <c r="L24" s="272" t="s">
        <v>963</v>
      </c>
    </row>
    <row r="25" spans="1:37" s="271" customFormat="1" ht="14.5" customHeight="1" x14ac:dyDescent="0.3">
      <c r="A25" s="268">
        <v>4</v>
      </c>
      <c r="B25" s="275"/>
      <c r="C25" s="270" t="str">
        <f>'H. Peta Distribusi MK'!M24</f>
        <v>BSAS11914</v>
      </c>
      <c r="D25" s="486" t="str">
        <f>'H. Peta Distribusi MK'!M25</f>
        <v xml:space="preserve">Ilmu Ashwat (Fonologi) </v>
      </c>
      <c r="E25" s="270">
        <f>'H. Peta Distribusi MK'!M26</f>
        <v>2</v>
      </c>
      <c r="F25" s="272" t="s">
        <v>963</v>
      </c>
      <c r="G25" s="479"/>
      <c r="H25" s="268">
        <v>4</v>
      </c>
      <c r="I25" s="270" t="str">
        <f>'H. Peta Distribusi MK'!R20</f>
        <v>BSAS11921</v>
      </c>
      <c r="J25" s="486" t="str">
        <f>'H. Peta Distribusi MK'!R21</f>
        <v>Sosiologi Sastra</v>
      </c>
      <c r="K25" s="270">
        <f>'H. Peta Distribusi MK'!R22</f>
        <v>2</v>
      </c>
      <c r="L25" s="277"/>
    </row>
    <row r="26" spans="1:37" s="271" customFormat="1" ht="14.5" customHeight="1" x14ac:dyDescent="0.3">
      <c r="A26" s="268">
        <v>5</v>
      </c>
      <c r="B26" s="275"/>
      <c r="C26" s="270" t="str">
        <f>'H. Peta Distribusi MK'!R24</f>
        <v>BSAS11917</v>
      </c>
      <c r="D26" s="486" t="str">
        <f>'H. Peta Distribusi MK'!R25</f>
        <v>Nadhariyah al-Adab</v>
      </c>
      <c r="E26" s="270">
        <f>'H. Peta Distribusi MK'!R26</f>
        <v>3</v>
      </c>
      <c r="F26" s="277"/>
      <c r="G26" s="479"/>
      <c r="H26" s="268">
        <v>5</v>
      </c>
      <c r="I26" s="270" t="str">
        <f>'H. Peta Distribusi MK'!T20</f>
        <v>INSS11901</v>
      </c>
      <c r="J26" s="486" t="str">
        <f>'H. Peta Distribusi MK'!T21</f>
        <v xml:space="preserve">Pancasila  </v>
      </c>
      <c r="K26" s="270">
        <f>'H. Peta Distribusi MK'!T22</f>
        <v>2</v>
      </c>
      <c r="L26" s="276"/>
    </row>
    <row r="27" spans="1:37" s="271" customFormat="1" ht="14.5" customHeight="1" x14ac:dyDescent="0.3">
      <c r="A27" s="268">
        <v>6</v>
      </c>
      <c r="B27" s="275"/>
      <c r="C27" s="270" t="str">
        <f>'H. Peta Distribusi MK'!X24</f>
        <v>BSAS11901</v>
      </c>
      <c r="D27" s="486" t="str">
        <f>'H. Peta Distribusi MK'!X25</f>
        <v xml:space="preserve">Studi Qur'an </v>
      </c>
      <c r="E27" s="270">
        <f>'H. Peta Distribusi MK'!X26</f>
        <v>4</v>
      </c>
      <c r="F27" s="277"/>
      <c r="G27" s="479"/>
      <c r="H27" s="268">
        <v>6</v>
      </c>
      <c r="I27" s="270" t="str">
        <f>'H. Peta Distribusi MK'!V20</f>
        <v>UAHS11902</v>
      </c>
      <c r="J27" s="486" t="str">
        <f>'H. Peta Distribusi MK'!V21</f>
        <v>Falsafah Ulum islamiyyah</v>
      </c>
      <c r="K27" s="270">
        <f>'H. Peta Distribusi MK'!V22</f>
        <v>4</v>
      </c>
      <c r="L27" s="276"/>
    </row>
    <row r="28" spans="1:37" s="271" customFormat="1" ht="14.5" customHeight="1" x14ac:dyDescent="0.3">
      <c r="A28" s="268">
        <v>7</v>
      </c>
      <c r="B28" s="275"/>
      <c r="C28" s="270" t="str">
        <f>'H. Peta Distribusi MK'!Z24</f>
        <v>UAHS11901</v>
      </c>
      <c r="D28" s="486" t="str">
        <f>'H. Peta Distribusi MK'!Z25</f>
        <v>Ilmu Kalam</v>
      </c>
      <c r="E28" s="270">
        <f>'H. Peta Distribusi MK'!Z26</f>
        <v>2</v>
      </c>
      <c r="F28" s="277"/>
      <c r="G28" s="479"/>
      <c r="H28" s="268">
        <v>7</v>
      </c>
      <c r="I28" s="270" t="str">
        <f>'H. Peta Distribusi MK'!X20</f>
        <v>BSAS11902</v>
      </c>
      <c r="J28" s="486" t="str">
        <f>'H. Peta Distribusi MK'!X21</f>
        <v>Studi Hadis</v>
      </c>
      <c r="K28" s="270">
        <f>'H. Peta Distribusi MK'!X22</f>
        <v>4</v>
      </c>
      <c r="L28" s="276"/>
    </row>
    <row r="29" spans="1:37" s="271" customFormat="1" ht="14.5" customHeight="1" x14ac:dyDescent="0.3">
      <c r="A29" s="268">
        <v>8</v>
      </c>
      <c r="B29" s="275"/>
      <c r="C29" s="270"/>
      <c r="D29" s="277"/>
      <c r="E29" s="270"/>
      <c r="F29" s="277"/>
      <c r="G29" s="479"/>
      <c r="H29" s="268">
        <v>8</v>
      </c>
      <c r="I29" s="270" t="str">
        <f>'H. Peta Distribusi MK'!Z20</f>
        <v>INSS11908</v>
      </c>
      <c r="J29" s="277" t="str">
        <f>'H. Peta Distribusi MK'!Z21</f>
        <v>Akhlak dan Tasawuf</v>
      </c>
      <c r="K29" s="270">
        <f>'H. Peta Distribusi MK'!Z22</f>
        <v>2</v>
      </c>
      <c r="L29" s="276"/>
    </row>
    <row r="30" spans="1:37" s="271" customFormat="1" ht="14.5" customHeight="1" x14ac:dyDescent="0.3">
      <c r="A30" s="268">
        <v>9</v>
      </c>
      <c r="B30" s="275"/>
      <c r="C30" s="270"/>
      <c r="D30" s="278"/>
      <c r="E30" s="270"/>
      <c r="F30" s="277"/>
      <c r="G30" s="479"/>
      <c r="H30" s="268">
        <v>9</v>
      </c>
      <c r="I30" s="270"/>
      <c r="J30" s="278"/>
      <c r="K30" s="270"/>
      <c r="L30" s="276"/>
    </row>
    <row r="31" spans="1:37" s="271" customFormat="1" ht="14.5" customHeight="1" x14ac:dyDescent="0.3">
      <c r="A31" s="268">
        <v>10</v>
      </c>
      <c r="B31" s="275"/>
      <c r="C31" s="270"/>
      <c r="D31" s="275"/>
      <c r="E31" s="270"/>
      <c r="F31" s="277"/>
      <c r="G31" s="479"/>
      <c r="H31" s="268">
        <v>10</v>
      </c>
      <c r="I31" s="270"/>
      <c r="J31" s="275"/>
      <c r="K31" s="270"/>
      <c r="L31" s="276"/>
    </row>
    <row r="32" spans="1:37" ht="14.5" customHeight="1" x14ac:dyDescent="0.35">
      <c r="A32" s="781" t="str">
        <f>H17</f>
        <v>Jumlah sks yang telah ditempuh</v>
      </c>
      <c r="B32" s="781"/>
      <c r="C32" s="781"/>
      <c r="D32" s="781"/>
      <c r="E32" s="93">
        <f>K17+E21</f>
        <v>72</v>
      </c>
      <c r="H32" s="781" t="str">
        <f>A32</f>
        <v>Jumlah sks yang telah ditempuh</v>
      </c>
      <c r="I32" s="781"/>
      <c r="J32" s="781"/>
      <c r="K32" s="93">
        <f>E32+K21</f>
        <v>96</v>
      </c>
    </row>
    <row r="33" spans="1:12" ht="14.5" customHeight="1" x14ac:dyDescent="0.35"/>
    <row r="34" spans="1:12" ht="14.5" customHeight="1" x14ac:dyDescent="0.35"/>
    <row r="35" spans="1:12" ht="14.5" customHeight="1" x14ac:dyDescent="0.35">
      <c r="A35" s="782" t="s">
        <v>70</v>
      </c>
      <c r="B35" s="484"/>
      <c r="C35" s="787" t="s">
        <v>156</v>
      </c>
      <c r="D35" s="88" t="s">
        <v>39</v>
      </c>
      <c r="E35" s="788" t="s">
        <v>443</v>
      </c>
      <c r="F35" s="782" t="str">
        <f>L19</f>
        <v>DOSEN PENGAMPU</v>
      </c>
      <c r="G35" s="286"/>
      <c r="H35" s="784" t="s">
        <v>70</v>
      </c>
      <c r="I35" s="786" t="s">
        <v>156</v>
      </c>
      <c r="J35" s="89" t="s">
        <v>39</v>
      </c>
      <c r="K35" s="783" t="s">
        <v>443</v>
      </c>
      <c r="L35" s="784" t="str">
        <f>F35</f>
        <v>DOSEN PENGAMPU</v>
      </c>
    </row>
    <row r="36" spans="1:12" ht="14.5" customHeight="1" x14ac:dyDescent="0.35">
      <c r="A36" s="782"/>
      <c r="B36" s="484"/>
      <c r="C36" s="787"/>
      <c r="D36" s="281" t="s">
        <v>7</v>
      </c>
      <c r="E36" s="788"/>
      <c r="F36" s="782"/>
      <c r="G36" s="286"/>
      <c r="H36" s="784"/>
      <c r="I36" s="786"/>
      <c r="J36" s="283" t="s">
        <v>8</v>
      </c>
      <c r="K36" s="783"/>
      <c r="L36" s="784"/>
    </row>
    <row r="37" spans="1:12" ht="14.5" customHeight="1" x14ac:dyDescent="0.35">
      <c r="A37" s="782"/>
      <c r="B37" s="484"/>
      <c r="C37" s="787"/>
      <c r="D37" s="265" t="s">
        <v>439</v>
      </c>
      <c r="E37" s="280">
        <f>SUM(E38:E47)</f>
        <v>19</v>
      </c>
      <c r="F37" s="782"/>
      <c r="G37" s="286"/>
      <c r="H37" s="784"/>
      <c r="I37" s="786"/>
      <c r="J37" s="264" t="s">
        <v>439</v>
      </c>
      <c r="K37" s="280">
        <f>SUM(K38:K47)</f>
        <v>19</v>
      </c>
      <c r="L37" s="784"/>
    </row>
    <row r="38" spans="1:12" s="271" customFormat="1" ht="14.5" customHeight="1" x14ac:dyDescent="0.3">
      <c r="A38" s="268">
        <v>1</v>
      </c>
      <c r="B38" s="275"/>
      <c r="C38" s="270" t="str">
        <f>'H. Peta Distribusi MK'!E16</f>
        <v>BSAS11925</v>
      </c>
      <c r="D38" s="487" t="str">
        <f>'H. Peta Distribusi MK'!E17</f>
        <v>Al Hasub al Arabi</v>
      </c>
      <c r="E38" s="270">
        <f>'H. Peta Distribusi MK'!E18</f>
        <v>2</v>
      </c>
      <c r="F38" s="276"/>
      <c r="G38" s="287"/>
      <c r="H38" s="268">
        <v>1</v>
      </c>
      <c r="I38" s="270" t="str">
        <f>'H. Peta Distribusi MK'!E12</f>
        <v>BSAPS11919</v>
      </c>
      <c r="J38" s="488" t="str">
        <f>'H. Peta Distribusi MK'!E13</f>
        <v>Al 'Arabiyah li al Siyahah</v>
      </c>
      <c r="K38" s="270">
        <f>'H. Peta Distribusi MK'!E14</f>
        <v>2</v>
      </c>
      <c r="L38" s="277"/>
    </row>
    <row r="39" spans="1:12" s="271" customFormat="1" ht="14.5" customHeight="1" x14ac:dyDescent="0.35">
      <c r="A39" s="268">
        <v>2</v>
      </c>
      <c r="B39" s="275"/>
      <c r="C39" s="270" t="str">
        <f>'H. Peta Distribusi MK'!G16</f>
        <v>BSAPS11901</v>
      </c>
      <c r="D39" s="486" t="str">
        <f>'H. Peta Distribusi MK'!G17</f>
        <v>Nadhariyah al Tarjamah</v>
      </c>
      <c r="E39" s="270">
        <f>'H. Peta Distribusi MK'!G18</f>
        <v>2</v>
      </c>
      <c r="F39" s="272"/>
      <c r="G39" s="479"/>
      <c r="H39" s="268">
        <v>2</v>
      </c>
      <c r="I39" s="270" t="str">
        <f>'H. Peta Distribusi MK'!G12</f>
        <v>BSAPS11910</v>
      </c>
      <c r="J39" s="489" t="str">
        <f>'H. Peta Distribusi MK'!G13</f>
        <v>Tarjamah al Tatbiqiyah</v>
      </c>
      <c r="K39" s="270">
        <f>'H. Peta Distribusi MK'!G14</f>
        <v>2</v>
      </c>
      <c r="L39" s="277"/>
    </row>
    <row r="40" spans="1:12" s="271" customFormat="1" ht="14.5" customHeight="1" x14ac:dyDescent="0.35">
      <c r="A40" s="268">
        <v>3</v>
      </c>
      <c r="B40" s="275"/>
      <c r="C40" s="270" t="str">
        <f>'H. Peta Distribusi MK'!I16</f>
        <v>BSAPS11928</v>
      </c>
      <c r="D40" s="486" t="str">
        <f>'H. Peta Distribusi MK'!I17</f>
        <v>Manhaj at-Ta'lim al Lughawi</v>
      </c>
      <c r="E40" s="270">
        <f>'H. Peta Distribusi MK'!I18</f>
        <v>2</v>
      </c>
      <c r="F40" s="272" t="s">
        <v>963</v>
      </c>
      <c r="G40" s="479"/>
      <c r="H40" s="268">
        <v>3</v>
      </c>
      <c r="I40" s="270" t="str">
        <f>'H. Peta Distribusi MK'!I12</f>
        <v>BSAPS11937</v>
      </c>
      <c r="J40" s="490" t="str">
        <f>'H. Peta Distribusi MK'!I13</f>
        <v>Taqwim al Ta'lim al Lughawi</v>
      </c>
      <c r="K40" s="270">
        <f>'H. Peta Distribusi MK'!I14</f>
        <v>2</v>
      </c>
      <c r="L40" s="277"/>
    </row>
    <row r="41" spans="1:12" s="271" customFormat="1" ht="14.5" customHeight="1" x14ac:dyDescent="0.3">
      <c r="A41" s="268">
        <v>4</v>
      </c>
      <c r="B41" s="275"/>
      <c r="C41" s="270" t="str">
        <f>'H. Peta Distribusi MK'!K16</f>
        <v>BSAS11923</v>
      </c>
      <c r="D41" s="485" t="str">
        <f>'H. Peta Distribusi MK'!K17</f>
        <v>Sastra Lisan</v>
      </c>
      <c r="E41" s="270">
        <f>'H. Peta Distribusi MK'!K18</f>
        <v>2</v>
      </c>
      <c r="F41" s="276"/>
      <c r="G41" s="479"/>
      <c r="H41" s="268">
        <v>4</v>
      </c>
      <c r="I41" s="482" t="str">
        <f>'H. Peta Distribusi MK'!K12</f>
        <v>BSAS11926</v>
      </c>
      <c r="J41" s="481" t="str">
        <f>'H. Peta Distribusi MK'!K13</f>
        <v>Enterpreneurship</v>
      </c>
      <c r="K41" s="483">
        <f>'H. Peta Distribusi MK'!K14</f>
        <v>2</v>
      </c>
      <c r="L41" s="277"/>
    </row>
    <row r="42" spans="1:12" s="271" customFormat="1" ht="14.5" customHeight="1" x14ac:dyDescent="0.3">
      <c r="A42" s="268">
        <v>5</v>
      </c>
      <c r="B42" s="275"/>
      <c r="C42" s="270" t="str">
        <f>'H. Peta Distribusi MK'!R16</f>
        <v>BSAS11922</v>
      </c>
      <c r="D42" s="488" t="str">
        <f>'H. Peta Distribusi MK'!R17</f>
        <v>Kajian Timur Tengah</v>
      </c>
      <c r="E42" s="270">
        <f>'H. Peta Distribusi MK'!R18</f>
        <v>3</v>
      </c>
      <c r="F42" s="272"/>
      <c r="G42" s="479"/>
      <c r="H42" s="268">
        <v>5</v>
      </c>
      <c r="I42" s="482" t="str">
        <f>'H. Peta Distribusi MK'!M12</f>
        <v>BSAS11927</v>
      </c>
      <c r="J42" s="481" t="str">
        <f>'H. Peta Distribusi MK'!M13</f>
        <v>Metodologi Penelitian Bahasa dan Sastra</v>
      </c>
      <c r="K42" s="483">
        <f>'H. Peta Distribusi MK'!M14</f>
        <v>4</v>
      </c>
      <c r="L42" s="272" t="s">
        <v>963</v>
      </c>
    </row>
    <row r="43" spans="1:12" s="271" customFormat="1" ht="14.5" customHeight="1" x14ac:dyDescent="0.3">
      <c r="A43" s="268">
        <v>6</v>
      </c>
      <c r="B43" s="275"/>
      <c r="C43" s="270" t="str">
        <f>'H. Peta Distribusi MK'!T16</f>
        <v>INSS11902</v>
      </c>
      <c r="D43" s="486" t="str">
        <f>'H. Peta Distribusi MK'!T17</f>
        <v>Pendidikan Kewarganegaraan</v>
      </c>
      <c r="E43" s="270">
        <f>'H. Peta Distribusi MK'!T18</f>
        <v>2</v>
      </c>
      <c r="F43" s="272"/>
      <c r="G43" s="479"/>
      <c r="H43" s="268">
        <v>6</v>
      </c>
      <c r="I43" s="491" t="str">
        <f>'H. Peta Distribusi MK'!R12</f>
        <v>BSAS11924</v>
      </c>
      <c r="J43" s="481" t="str">
        <f>'H. Peta Distribusi MK'!R13</f>
        <v>Naqd al Adab</v>
      </c>
      <c r="K43" s="483">
        <f>'H. Peta Distribusi MK'!R14</f>
        <v>3</v>
      </c>
      <c r="L43" s="275"/>
    </row>
    <row r="44" spans="1:12" s="271" customFormat="1" x14ac:dyDescent="0.35">
      <c r="A44" s="268">
        <v>7</v>
      </c>
      <c r="B44" s="275"/>
      <c r="C44" s="270" t="str">
        <f>'H. Peta Distribusi MK'!V16</f>
        <v>UAHS11903</v>
      </c>
      <c r="D44" s="489" t="str">
        <f>'H. Peta Distribusi MK'!V17</f>
        <v>Sosiologi Antropologi Agama</v>
      </c>
      <c r="E44" s="270">
        <f>'H. Peta Distribusi MK'!V18</f>
        <v>4</v>
      </c>
      <c r="F44" s="272"/>
      <c r="G44" s="479"/>
      <c r="H44" s="268">
        <v>7</v>
      </c>
      <c r="I44" s="482" t="str">
        <f>'H. Peta Distribusi MK'!T12</f>
        <v>INSS11905</v>
      </c>
      <c r="J44" s="481" t="str">
        <f>'H. Peta Distribusi MK'!T13</f>
        <v>Peradaban Islam dan Islam Nusantara</v>
      </c>
      <c r="K44" s="483">
        <f>'H. Peta Distribusi MK'!T14</f>
        <v>4</v>
      </c>
      <c r="L44" s="277"/>
    </row>
    <row r="45" spans="1:12" s="271" customFormat="1" x14ac:dyDescent="0.35">
      <c r="A45" s="268">
        <v>8</v>
      </c>
      <c r="B45" s="275"/>
      <c r="C45" s="270" t="str">
        <f>'H. Peta Distribusi MK'!X16</f>
        <v>BSAS11903</v>
      </c>
      <c r="D45" s="492" t="str">
        <f>'H. Peta Distribusi MK'!X17</f>
        <v>Ilmu Fiqih</v>
      </c>
      <c r="E45" s="270">
        <f>'H. Peta Distribusi MK'!X18</f>
        <v>2</v>
      </c>
      <c r="F45" s="276"/>
      <c r="G45" s="479"/>
      <c r="H45" s="268">
        <v>8</v>
      </c>
      <c r="I45" s="482"/>
      <c r="J45" s="481"/>
      <c r="K45" s="483"/>
      <c r="L45" s="275"/>
    </row>
    <row r="46" spans="1:12" s="271" customFormat="1" x14ac:dyDescent="0.35">
      <c r="A46" s="268">
        <v>9</v>
      </c>
      <c r="B46" s="275"/>
      <c r="C46" s="270"/>
      <c r="D46" s="492"/>
      <c r="E46" s="270"/>
      <c r="F46" s="275"/>
      <c r="G46" s="479"/>
      <c r="H46" s="268">
        <v>9</v>
      </c>
      <c r="I46" s="482"/>
      <c r="J46" s="481"/>
      <c r="K46" s="483"/>
      <c r="L46" s="276"/>
    </row>
    <row r="47" spans="1:12" s="271" customFormat="1" x14ac:dyDescent="0.3">
      <c r="A47" s="268">
        <v>10</v>
      </c>
      <c r="B47" s="275"/>
      <c r="C47" s="270"/>
      <c r="D47" s="275"/>
      <c r="E47" s="270"/>
      <c r="F47" s="272"/>
      <c r="G47" s="479"/>
      <c r="H47" s="268">
        <v>10</v>
      </c>
      <c r="I47" s="482"/>
      <c r="J47" s="481"/>
      <c r="K47" s="483"/>
      <c r="L47" s="277"/>
    </row>
    <row r="48" spans="1:12" x14ac:dyDescent="0.35">
      <c r="A48" s="781" t="str">
        <f>H32</f>
        <v>Jumlah sks yang telah ditempuh</v>
      </c>
      <c r="B48" s="781"/>
      <c r="C48" s="781"/>
      <c r="D48" s="781"/>
      <c r="E48" s="93">
        <f>K32+E37</f>
        <v>115</v>
      </c>
      <c r="H48" s="781" t="str">
        <f>A48</f>
        <v>Jumlah sks yang telah ditempuh</v>
      </c>
      <c r="I48" s="781"/>
      <c r="J48" s="785"/>
      <c r="K48" s="93">
        <f>E48+K37</f>
        <v>134</v>
      </c>
    </row>
    <row r="50" spans="1:12" x14ac:dyDescent="0.35">
      <c r="A50" s="782" t="s">
        <v>70</v>
      </c>
      <c r="B50" s="484"/>
      <c r="C50" s="787" t="s">
        <v>156</v>
      </c>
      <c r="D50" s="88" t="s">
        <v>39</v>
      </c>
      <c r="E50" s="788" t="s">
        <v>443</v>
      </c>
      <c r="F50" s="782" t="str">
        <f>L35</f>
        <v>DOSEN PENGAMPU</v>
      </c>
      <c r="G50" s="286"/>
      <c r="H50" s="784" t="s">
        <v>70</v>
      </c>
      <c r="I50" s="786" t="s">
        <v>156</v>
      </c>
      <c r="J50" s="89" t="s">
        <v>39</v>
      </c>
      <c r="K50" s="783" t="s">
        <v>443</v>
      </c>
      <c r="L50" s="784" t="str">
        <f>F50</f>
        <v>DOSEN PENGAMPU</v>
      </c>
    </row>
    <row r="51" spans="1:12" ht="18.5" x14ac:dyDescent="0.35">
      <c r="A51" s="782"/>
      <c r="B51" s="484"/>
      <c r="C51" s="787"/>
      <c r="D51" s="281" t="s">
        <v>9</v>
      </c>
      <c r="E51" s="788"/>
      <c r="F51" s="782"/>
      <c r="G51" s="286"/>
      <c r="H51" s="784"/>
      <c r="I51" s="786"/>
      <c r="J51" s="283" t="s">
        <v>10</v>
      </c>
      <c r="K51" s="783"/>
      <c r="L51" s="784"/>
    </row>
    <row r="52" spans="1:12" x14ac:dyDescent="0.35">
      <c r="A52" s="782"/>
      <c r="B52" s="484"/>
      <c r="C52" s="787"/>
      <c r="D52" s="265" t="s">
        <v>439</v>
      </c>
      <c r="E52" s="280">
        <f>SUM(E53:E62)</f>
        <v>12</v>
      </c>
      <c r="F52" s="782"/>
      <c r="G52" s="286"/>
      <c r="H52" s="784"/>
      <c r="I52" s="786"/>
      <c r="J52" s="264" t="s">
        <v>439</v>
      </c>
      <c r="K52" s="280"/>
      <c r="L52" s="784"/>
    </row>
    <row r="53" spans="1:12" s="271" customFormat="1" x14ac:dyDescent="0.3">
      <c r="A53" s="268">
        <v>1</v>
      </c>
      <c r="B53" s="275"/>
      <c r="C53" s="270" t="str">
        <f>'H. Peta Distribusi MK'!I8</f>
        <v>BSAS11928</v>
      </c>
      <c r="D53" s="493" t="str">
        <f>'H. Peta Distribusi MK'!I9</f>
        <v>PPL</v>
      </c>
      <c r="E53" s="270">
        <f>'H. Peta Distribusi MK'!I10</f>
        <v>2</v>
      </c>
      <c r="F53" s="276"/>
      <c r="G53" s="287"/>
      <c r="H53" s="268">
        <v>1</v>
      </c>
      <c r="I53" s="270"/>
      <c r="J53" s="282"/>
      <c r="K53" s="270"/>
      <c r="L53" s="277"/>
    </row>
    <row r="54" spans="1:12" s="271" customFormat="1" x14ac:dyDescent="0.3">
      <c r="A54" s="268">
        <v>2</v>
      </c>
      <c r="B54" s="275"/>
      <c r="C54" s="270" t="str">
        <f>'H. Peta Distribusi MK'!M8</f>
        <v>INSS11911</v>
      </c>
      <c r="D54" s="486" t="str">
        <f>'H. Peta Distribusi MK'!M9</f>
        <v>SKRIPSI</v>
      </c>
      <c r="E54" s="270">
        <f>'H. Peta Distribusi MK'!M10</f>
        <v>6</v>
      </c>
      <c r="F54" s="272"/>
      <c r="G54" s="479"/>
      <c r="H54" s="268">
        <v>2</v>
      </c>
      <c r="I54" s="270"/>
      <c r="J54" s="278"/>
      <c r="K54" s="278"/>
      <c r="L54" s="277"/>
    </row>
    <row r="55" spans="1:12" s="271" customFormat="1" x14ac:dyDescent="0.3">
      <c r="A55" s="268">
        <v>3</v>
      </c>
      <c r="B55" s="275"/>
      <c r="C55" s="270" t="str">
        <f>'H. Peta Distribusi MK'!T8</f>
        <v>INSS11910</v>
      </c>
      <c r="D55" s="485" t="str">
        <f>'H. Peta Distribusi MK'!T9</f>
        <v>KKN</v>
      </c>
      <c r="E55" s="270">
        <f>'H. Peta Distribusi MK'!T10</f>
        <v>4</v>
      </c>
      <c r="F55" s="277"/>
      <c r="G55" s="479"/>
      <c r="H55" s="268">
        <v>3</v>
      </c>
      <c r="I55" s="270"/>
      <c r="J55" s="272"/>
      <c r="K55" s="272"/>
      <c r="L55" s="277"/>
    </row>
    <row r="56" spans="1:12" s="271" customFormat="1" ht="13" x14ac:dyDescent="0.3">
      <c r="A56" s="268">
        <v>4</v>
      </c>
      <c r="B56" s="275"/>
      <c r="C56" s="270"/>
      <c r="D56" s="279"/>
      <c r="E56" s="270"/>
      <c r="F56" s="276"/>
      <c r="G56" s="479"/>
      <c r="H56" s="268">
        <v>4</v>
      </c>
      <c r="I56" s="270"/>
      <c r="J56" s="279"/>
      <c r="K56" s="279"/>
      <c r="L56" s="277"/>
    </row>
    <row r="57" spans="1:12" s="271" customFormat="1" ht="13" x14ac:dyDescent="0.3">
      <c r="A57" s="268">
        <v>5</v>
      </c>
      <c r="B57" s="275"/>
      <c r="C57" s="270"/>
      <c r="D57" s="279"/>
      <c r="E57" s="270"/>
      <c r="F57" s="272"/>
      <c r="G57" s="479"/>
      <c r="H57" s="268">
        <v>5</v>
      </c>
      <c r="I57" s="270"/>
      <c r="J57" s="279"/>
      <c r="K57" s="279"/>
      <c r="L57" s="277"/>
    </row>
    <row r="58" spans="1:12" s="271" customFormat="1" ht="13" x14ac:dyDescent="0.3">
      <c r="A58" s="268">
        <v>6</v>
      </c>
      <c r="B58" s="275"/>
      <c r="C58" s="270"/>
      <c r="D58" s="275"/>
      <c r="E58" s="270"/>
      <c r="F58" s="272"/>
      <c r="G58" s="479"/>
      <c r="H58" s="268">
        <v>6</v>
      </c>
      <c r="I58" s="270"/>
      <c r="J58" s="279"/>
      <c r="K58" s="279"/>
      <c r="L58" s="277"/>
    </row>
    <row r="59" spans="1:12" s="271" customFormat="1" ht="13" x14ac:dyDescent="0.3">
      <c r="A59" s="268">
        <v>7</v>
      </c>
      <c r="B59" s="275"/>
      <c r="C59" s="270"/>
      <c r="D59" s="275"/>
      <c r="E59" s="270"/>
      <c r="F59" s="272"/>
      <c r="G59" s="479"/>
      <c r="H59" s="268">
        <v>7</v>
      </c>
      <c r="I59" s="270"/>
      <c r="J59" s="279"/>
      <c r="K59" s="279"/>
      <c r="L59" s="277"/>
    </row>
    <row r="60" spans="1:12" s="271" customFormat="1" ht="13" x14ac:dyDescent="0.3">
      <c r="A60" s="268">
        <v>8</v>
      </c>
      <c r="B60" s="275"/>
      <c r="C60" s="270"/>
      <c r="D60" s="275"/>
      <c r="E60" s="270"/>
      <c r="F60" s="272"/>
      <c r="G60" s="479"/>
      <c r="H60" s="268">
        <v>8</v>
      </c>
      <c r="I60" s="270"/>
      <c r="J60" s="279"/>
      <c r="K60" s="279"/>
      <c r="L60" s="270"/>
    </row>
    <row r="61" spans="1:12" s="271" customFormat="1" ht="13" x14ac:dyDescent="0.3">
      <c r="A61" s="268">
        <v>9</v>
      </c>
      <c r="B61" s="275"/>
      <c r="C61" s="270"/>
      <c r="D61" s="275"/>
      <c r="E61" s="270"/>
      <c r="F61" s="272"/>
      <c r="G61" s="479"/>
      <c r="H61" s="268">
        <v>9</v>
      </c>
      <c r="I61" s="270"/>
      <c r="J61" s="279"/>
      <c r="K61" s="279"/>
      <c r="L61" s="270"/>
    </row>
    <row r="62" spans="1:12" s="271" customFormat="1" ht="13" x14ac:dyDescent="0.3">
      <c r="A62" s="268">
        <v>10</v>
      </c>
      <c r="B62" s="275"/>
      <c r="C62" s="270"/>
      <c r="D62" s="275"/>
      <c r="E62" s="270"/>
      <c r="F62" s="272"/>
      <c r="G62" s="479"/>
      <c r="H62" s="268">
        <v>10</v>
      </c>
      <c r="I62" s="270"/>
      <c r="J62" s="275"/>
      <c r="K62" s="275"/>
      <c r="L62" s="270"/>
    </row>
    <row r="63" spans="1:12" x14ac:dyDescent="0.35">
      <c r="A63" s="781" t="str">
        <f>H48</f>
        <v>Jumlah sks yang telah ditempuh</v>
      </c>
      <c r="B63" s="781"/>
      <c r="C63" s="781"/>
      <c r="D63" s="781"/>
      <c r="E63" s="93">
        <f>K48+E52</f>
        <v>146</v>
      </c>
      <c r="H63" s="781" t="str">
        <f>A63</f>
        <v>Jumlah sks yang telah ditempuh</v>
      </c>
      <c r="I63" s="781"/>
      <c r="J63" s="781"/>
      <c r="K63" s="93">
        <f>E63+K52</f>
        <v>146</v>
      </c>
    </row>
    <row r="65" spans="1:3" x14ac:dyDescent="0.35">
      <c r="A65" s="475" t="s">
        <v>531</v>
      </c>
      <c r="C65" s="615" t="s">
        <v>1161</v>
      </c>
    </row>
  </sheetData>
  <mergeCells count="44">
    <mergeCell ref="L4:L6"/>
    <mergeCell ref="F19:F21"/>
    <mergeCell ref="L19:L21"/>
    <mergeCell ref="B4:B6"/>
    <mergeCell ref="I35:I37"/>
    <mergeCell ref="I4:I6"/>
    <mergeCell ref="K4:K5"/>
    <mergeCell ref="E4:E5"/>
    <mergeCell ref="E19:E20"/>
    <mergeCell ref="K19:K20"/>
    <mergeCell ref="E35:E36"/>
    <mergeCell ref="F4:F6"/>
    <mergeCell ref="A35:A37"/>
    <mergeCell ref="L50:L52"/>
    <mergeCell ref="A4:A6"/>
    <mergeCell ref="I50:I52"/>
    <mergeCell ref="K50:K51"/>
    <mergeCell ref="C50:C52"/>
    <mergeCell ref="K35:K36"/>
    <mergeCell ref="E50:E51"/>
    <mergeCell ref="C4:C6"/>
    <mergeCell ref="F35:F37"/>
    <mergeCell ref="L35:L37"/>
    <mergeCell ref="F50:F52"/>
    <mergeCell ref="A17:D17"/>
    <mergeCell ref="C19:C21"/>
    <mergeCell ref="I19:I21"/>
    <mergeCell ref="C35:C37"/>
    <mergeCell ref="A2:L2"/>
    <mergeCell ref="A1:L1"/>
    <mergeCell ref="A3:L3"/>
    <mergeCell ref="A63:D63"/>
    <mergeCell ref="H63:J63"/>
    <mergeCell ref="A50:A52"/>
    <mergeCell ref="H4:H6"/>
    <mergeCell ref="H17:J17"/>
    <mergeCell ref="H19:H21"/>
    <mergeCell ref="H35:H37"/>
    <mergeCell ref="H50:H52"/>
    <mergeCell ref="A32:D32"/>
    <mergeCell ref="H32:J32"/>
    <mergeCell ref="H48:J48"/>
    <mergeCell ref="A48:D48"/>
    <mergeCell ref="A19:A21"/>
  </mergeCells>
  <pageMargins left="0.48202614379084968" right="0.24509803921568626" top="0.74803149606299213" bottom="0.74803149606299213" header="0.31496062992125984" footer="0.31496062992125984"/>
  <pageSetup paperSize="9" orientation="landscape" horizontalDpi="300" verticalDpi="300" r:id="rId1"/>
  <headerFoot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7"/>
  <sheetViews>
    <sheetView showGridLines="0" zoomScale="70" zoomScaleNormal="70" zoomScalePageLayoutView="85" workbookViewId="0">
      <selection activeCell="B3" sqref="B3:H3"/>
    </sheetView>
  </sheetViews>
  <sheetFormatPr defaultColWidth="8.7265625" defaultRowHeight="14.5" x14ac:dyDescent="0.35"/>
  <cols>
    <col min="1" max="1" width="5.54296875" style="359" customWidth="1"/>
    <col min="2" max="2" width="21.54296875" style="356" customWidth="1"/>
    <col min="3" max="3" width="23.7265625" style="356" customWidth="1"/>
    <col min="4" max="4" width="27.1796875" style="356" customWidth="1"/>
    <col min="5" max="5" width="18.81640625" style="356" customWidth="1"/>
    <col min="6" max="6" width="9.1796875" style="385" customWidth="1"/>
    <col min="7" max="7" width="20.81640625" style="356" customWidth="1"/>
    <col min="8" max="8" width="13.81640625" style="356" customWidth="1"/>
    <col min="9" max="16384" width="8.7265625" style="354"/>
  </cols>
  <sheetData>
    <row r="1" spans="1:8" ht="17.149999999999999" customHeight="1" x14ac:dyDescent="0.35">
      <c r="B1" s="792" t="s">
        <v>670</v>
      </c>
      <c r="C1" s="792"/>
      <c r="D1" s="792"/>
      <c r="E1" s="792"/>
      <c r="F1" s="792"/>
      <c r="G1" s="792"/>
      <c r="H1" s="792"/>
    </row>
    <row r="2" spans="1:8" ht="17.149999999999999" customHeight="1" x14ac:dyDescent="0.35">
      <c r="B2" s="792" t="s">
        <v>584</v>
      </c>
      <c r="C2" s="792"/>
      <c r="D2" s="792"/>
      <c r="E2" s="792"/>
      <c r="F2" s="792"/>
      <c r="G2" s="792"/>
      <c r="H2" s="792"/>
    </row>
    <row r="3" spans="1:8" ht="17.149999999999999" customHeight="1" x14ac:dyDescent="0.35">
      <c r="B3" s="792" t="s">
        <v>585</v>
      </c>
      <c r="C3" s="792"/>
      <c r="D3" s="792"/>
      <c r="E3" s="792"/>
      <c r="F3" s="792"/>
      <c r="G3" s="792"/>
      <c r="H3" s="792"/>
    </row>
    <row r="4" spans="1:8" ht="17.149999999999999" customHeight="1" x14ac:dyDescent="0.35">
      <c r="B4" s="793" t="s">
        <v>598</v>
      </c>
      <c r="C4" s="793"/>
      <c r="D4" s="793"/>
      <c r="E4" s="793"/>
      <c r="F4" s="793"/>
      <c r="G4" s="793"/>
      <c r="H4" s="793"/>
    </row>
    <row r="5" spans="1:8" s="355" customFormat="1" ht="36" customHeight="1" x14ac:dyDescent="0.35">
      <c r="A5" s="360"/>
      <c r="B5" s="794" t="s">
        <v>586</v>
      </c>
      <c r="C5" s="794"/>
      <c r="D5" s="794"/>
      <c r="E5" s="794"/>
      <c r="F5" s="794"/>
      <c r="G5" s="794"/>
      <c r="H5" s="794"/>
    </row>
    <row r="6" spans="1:8" ht="17.149999999999999" customHeight="1" x14ac:dyDescent="0.35">
      <c r="A6" s="789" t="s">
        <v>587</v>
      </c>
      <c r="B6" s="789"/>
      <c r="C6" s="789"/>
      <c r="D6" s="789" t="s">
        <v>588</v>
      </c>
      <c r="E6" s="789"/>
      <c r="F6" s="789"/>
      <c r="G6" s="790" t="s">
        <v>589</v>
      </c>
      <c r="H6" s="791"/>
    </row>
    <row r="7" spans="1:8" ht="23.5" customHeight="1" x14ac:dyDescent="0.35">
      <c r="A7" s="795" t="s">
        <v>674</v>
      </c>
      <c r="B7" s="796"/>
      <c r="C7" s="796"/>
      <c r="D7" s="796">
        <v>0</v>
      </c>
      <c r="E7" s="796"/>
      <c r="F7" s="796"/>
      <c r="G7" s="797" t="s">
        <v>675</v>
      </c>
      <c r="H7" s="798"/>
    </row>
    <row r="9" spans="1:8" ht="17.5" customHeight="1" x14ac:dyDescent="0.35">
      <c r="A9" s="799" t="s">
        <v>676</v>
      </c>
      <c r="B9" s="800"/>
      <c r="C9" s="388">
        <f>'I. Daftar Sebaran'!D16</f>
        <v>0</v>
      </c>
      <c r="D9" s="358">
        <f>'I. Daftar Sebaran'!C16</f>
        <v>0</v>
      </c>
      <c r="E9" s="379" t="s">
        <v>681</v>
      </c>
      <c r="F9" s="380">
        <f>'I. Daftar Sebaran'!E16</f>
        <v>0</v>
      </c>
      <c r="G9" s="357" t="s">
        <v>683</v>
      </c>
      <c r="H9" s="378" t="s">
        <v>597</v>
      </c>
    </row>
    <row r="10" spans="1:8" ht="17.5" customHeight="1" x14ac:dyDescent="0.35">
      <c r="A10" s="801" t="s">
        <v>677</v>
      </c>
      <c r="B10" s="801"/>
      <c r="C10" s="802" t="s">
        <v>610</v>
      </c>
      <c r="D10" s="803"/>
      <c r="E10" s="379" t="s">
        <v>682</v>
      </c>
      <c r="F10" s="803">
        <f>'I. Daftar Sebaran'!F16</f>
        <v>0</v>
      </c>
      <c r="G10" s="803"/>
      <c r="H10" s="803"/>
    </row>
    <row r="11" spans="1:8" ht="48.65" customHeight="1" x14ac:dyDescent="0.35">
      <c r="A11" s="799" t="s">
        <v>678</v>
      </c>
      <c r="B11" s="800"/>
      <c r="C11" s="804" t="s">
        <v>688</v>
      </c>
      <c r="D11" s="803"/>
      <c r="E11" s="803"/>
      <c r="F11" s="803"/>
      <c r="G11" s="803"/>
      <c r="H11" s="803"/>
    </row>
    <row r="12" spans="1:8" ht="17.5" customHeight="1" x14ac:dyDescent="0.35">
      <c r="A12" s="801" t="s">
        <v>679</v>
      </c>
      <c r="B12" s="799"/>
      <c r="C12" s="399" t="s">
        <v>613</v>
      </c>
      <c r="D12" s="805" t="s">
        <v>214</v>
      </c>
      <c r="E12" s="806"/>
      <c r="F12" s="806"/>
      <c r="G12" s="806"/>
      <c r="H12" s="807"/>
    </row>
    <row r="13" spans="1:8" ht="17.149999999999999" customHeight="1" x14ac:dyDescent="0.35">
      <c r="A13" s="801"/>
      <c r="B13" s="799"/>
      <c r="C13" s="401" t="s">
        <v>614</v>
      </c>
      <c r="D13" s="805" t="s">
        <v>215</v>
      </c>
      <c r="E13" s="810"/>
      <c r="F13" s="810"/>
      <c r="G13" s="810"/>
      <c r="H13" s="808"/>
    </row>
    <row r="14" spans="1:8" ht="31" customHeight="1" x14ac:dyDescent="0.35">
      <c r="A14" s="801"/>
      <c r="B14" s="799"/>
      <c r="C14" s="401" t="s">
        <v>616</v>
      </c>
      <c r="D14" s="805" t="s">
        <v>217</v>
      </c>
      <c r="E14" s="810"/>
      <c r="F14" s="810"/>
      <c r="G14" s="810"/>
      <c r="H14" s="808"/>
    </row>
    <row r="15" spans="1:8" ht="36" customHeight="1" x14ac:dyDescent="0.35">
      <c r="A15" s="801"/>
      <c r="B15" s="799"/>
      <c r="C15" s="401" t="s">
        <v>617</v>
      </c>
      <c r="D15" s="805" t="s">
        <v>218</v>
      </c>
      <c r="E15" s="810"/>
      <c r="F15" s="810"/>
      <c r="G15" s="810"/>
      <c r="H15" s="808"/>
    </row>
    <row r="16" spans="1:8" ht="19.5" customHeight="1" x14ac:dyDescent="0.35">
      <c r="A16" s="801"/>
      <c r="B16" s="799"/>
      <c r="C16" s="401" t="s">
        <v>619</v>
      </c>
      <c r="D16" s="808" t="s">
        <v>220</v>
      </c>
      <c r="E16" s="803"/>
      <c r="F16" s="803"/>
      <c r="G16" s="803"/>
      <c r="H16" s="803"/>
    </row>
    <row r="17" spans="1:8" ht="31" customHeight="1" x14ac:dyDescent="0.35">
      <c r="A17" s="801"/>
      <c r="B17" s="801"/>
      <c r="C17" s="401" t="s">
        <v>631</v>
      </c>
      <c r="D17" s="809" t="s">
        <v>226</v>
      </c>
      <c r="E17" s="803"/>
      <c r="F17" s="803"/>
      <c r="G17" s="803"/>
      <c r="H17" s="803"/>
    </row>
    <row r="19" spans="1:8" s="362" customFormat="1" ht="44.5" customHeight="1" x14ac:dyDescent="0.35">
      <c r="A19" s="15" t="s">
        <v>680</v>
      </c>
      <c r="B19" s="15" t="s">
        <v>590</v>
      </c>
      <c r="C19" s="15" t="s">
        <v>611</v>
      </c>
      <c r="D19" s="15" t="s">
        <v>591</v>
      </c>
      <c r="E19" s="15" t="s">
        <v>612</v>
      </c>
      <c r="F19" s="15" t="s">
        <v>592</v>
      </c>
      <c r="G19" s="15" t="s">
        <v>593</v>
      </c>
      <c r="H19" s="15" t="s">
        <v>594</v>
      </c>
    </row>
    <row r="20" spans="1:8" ht="10" customHeight="1" x14ac:dyDescent="0.35">
      <c r="A20" s="382">
        <v>1</v>
      </c>
      <c r="B20" s="383">
        <v>2</v>
      </c>
      <c r="C20" s="383">
        <v>3</v>
      </c>
      <c r="D20" s="383">
        <v>4</v>
      </c>
      <c r="E20" s="383">
        <v>5</v>
      </c>
      <c r="F20" s="383">
        <v>6</v>
      </c>
      <c r="G20" s="383">
        <v>7</v>
      </c>
      <c r="H20" s="383">
        <v>8</v>
      </c>
    </row>
    <row r="21" spans="1:8" s="359" customFormat="1" ht="179.5" customHeight="1" x14ac:dyDescent="0.35">
      <c r="A21" s="381">
        <v>1</v>
      </c>
      <c r="B21" s="398" t="s">
        <v>689</v>
      </c>
      <c r="C21" s="387" t="s">
        <v>673</v>
      </c>
      <c r="D21" s="398" t="s">
        <v>690</v>
      </c>
      <c r="E21" s="398" t="s">
        <v>691</v>
      </c>
      <c r="F21" s="399" t="s">
        <v>692</v>
      </c>
      <c r="G21" s="398" t="s">
        <v>693</v>
      </c>
      <c r="H21" s="400" t="s">
        <v>694</v>
      </c>
    </row>
    <row r="22" spans="1:8" s="359" customFormat="1" ht="139.5" x14ac:dyDescent="0.35">
      <c r="A22" s="381">
        <v>2</v>
      </c>
      <c r="B22" s="403" t="s">
        <v>695</v>
      </c>
      <c r="C22" s="403" t="s">
        <v>696</v>
      </c>
      <c r="D22" s="403" t="s">
        <v>697</v>
      </c>
      <c r="E22" s="403" t="s">
        <v>698</v>
      </c>
      <c r="F22" s="399" t="s">
        <v>692</v>
      </c>
      <c r="G22" s="403" t="s">
        <v>699</v>
      </c>
      <c r="H22" s="404">
        <v>0.05</v>
      </c>
    </row>
    <row r="23" spans="1:8" s="359" customFormat="1" ht="155" x14ac:dyDescent="0.35">
      <c r="A23" s="381">
        <v>3</v>
      </c>
      <c r="B23" s="403" t="s">
        <v>700</v>
      </c>
      <c r="C23" s="403" t="s">
        <v>701</v>
      </c>
      <c r="D23" s="403" t="s">
        <v>702</v>
      </c>
      <c r="E23" s="403" t="s">
        <v>703</v>
      </c>
      <c r="F23" s="399" t="s">
        <v>692</v>
      </c>
      <c r="G23" s="403" t="s">
        <v>708</v>
      </c>
      <c r="H23" s="404">
        <v>0.05</v>
      </c>
    </row>
    <row r="24" spans="1:8" s="359" customFormat="1" ht="155" x14ac:dyDescent="0.35">
      <c r="A24" s="381">
        <v>4</v>
      </c>
      <c r="B24" s="403" t="s">
        <v>704</v>
      </c>
      <c r="C24" s="403" t="s">
        <v>705</v>
      </c>
      <c r="D24" s="403" t="s">
        <v>706</v>
      </c>
      <c r="E24" s="403" t="s">
        <v>707</v>
      </c>
      <c r="F24" s="399" t="s">
        <v>692</v>
      </c>
      <c r="G24" s="403" t="s">
        <v>711</v>
      </c>
      <c r="H24" s="404">
        <v>0.05</v>
      </c>
    </row>
    <row r="25" spans="1:8" s="359" customFormat="1" ht="170.5" x14ac:dyDescent="0.35">
      <c r="A25" s="381">
        <v>5</v>
      </c>
      <c r="B25" s="403" t="s">
        <v>709</v>
      </c>
      <c r="C25" s="403" t="s">
        <v>710</v>
      </c>
      <c r="D25" s="403" t="s">
        <v>706</v>
      </c>
      <c r="E25" s="403" t="s">
        <v>707</v>
      </c>
      <c r="F25" s="399" t="s">
        <v>692</v>
      </c>
      <c r="G25" s="403" t="s">
        <v>732</v>
      </c>
      <c r="H25" s="404">
        <v>0.05</v>
      </c>
    </row>
    <row r="26" spans="1:8" s="359" customFormat="1" ht="139.5" x14ac:dyDescent="0.35">
      <c r="A26" s="381">
        <v>6</v>
      </c>
      <c r="B26" s="403" t="s">
        <v>712</v>
      </c>
      <c r="C26" s="403" t="s">
        <v>713</v>
      </c>
      <c r="D26" s="403" t="s">
        <v>706</v>
      </c>
      <c r="E26" s="403" t="s">
        <v>707</v>
      </c>
      <c r="F26" s="399" t="s">
        <v>692</v>
      </c>
      <c r="G26" s="398" t="s">
        <v>733</v>
      </c>
      <c r="H26" s="404">
        <v>0.05</v>
      </c>
    </row>
    <row r="27" spans="1:8" s="359" customFormat="1" ht="155" x14ac:dyDescent="0.35">
      <c r="A27" s="381">
        <v>7</v>
      </c>
      <c r="B27" s="403" t="s">
        <v>716</v>
      </c>
      <c r="C27" s="403" t="s">
        <v>717</v>
      </c>
      <c r="D27" s="403" t="s">
        <v>714</v>
      </c>
      <c r="E27" s="403" t="s">
        <v>715</v>
      </c>
      <c r="F27" s="399" t="s">
        <v>692</v>
      </c>
      <c r="G27" s="398" t="s">
        <v>733</v>
      </c>
      <c r="H27" s="404">
        <v>0.05</v>
      </c>
    </row>
    <row r="28" spans="1:8" s="359" customFormat="1" ht="112" customHeight="1" x14ac:dyDescent="0.35">
      <c r="A28" s="381">
        <v>8</v>
      </c>
      <c r="B28" s="403" t="s">
        <v>671</v>
      </c>
      <c r="C28" s="403"/>
      <c r="D28" s="403"/>
      <c r="E28" s="403"/>
      <c r="F28" s="399" t="s">
        <v>692</v>
      </c>
      <c r="G28" s="378"/>
      <c r="H28" s="404">
        <v>0.2</v>
      </c>
    </row>
    <row r="29" spans="1:8" s="359" customFormat="1" ht="170.5" x14ac:dyDescent="0.35">
      <c r="A29" s="381">
        <v>9</v>
      </c>
      <c r="B29" s="403" t="s">
        <v>719</v>
      </c>
      <c r="C29" s="403" t="s">
        <v>718</v>
      </c>
      <c r="D29" s="403" t="s">
        <v>714</v>
      </c>
      <c r="E29" s="403" t="s">
        <v>715</v>
      </c>
      <c r="F29" s="399" t="s">
        <v>692</v>
      </c>
      <c r="G29" s="398" t="s">
        <v>734</v>
      </c>
      <c r="H29" s="404">
        <v>0.05</v>
      </c>
    </row>
    <row r="30" spans="1:8" s="359" customFormat="1" ht="170.5" x14ac:dyDescent="0.35">
      <c r="A30" s="381">
        <v>10</v>
      </c>
      <c r="B30" s="403" t="s">
        <v>720</v>
      </c>
      <c r="C30" s="403" t="s">
        <v>721</v>
      </c>
      <c r="D30" s="403" t="s">
        <v>714</v>
      </c>
      <c r="E30" s="403" t="s">
        <v>715</v>
      </c>
      <c r="F30" s="399" t="s">
        <v>692</v>
      </c>
      <c r="G30" s="398" t="s">
        <v>735</v>
      </c>
      <c r="H30" s="404">
        <v>0.05</v>
      </c>
    </row>
    <row r="31" spans="1:8" s="359" customFormat="1" ht="112" customHeight="1" x14ac:dyDescent="0.35">
      <c r="A31" s="381">
        <v>11</v>
      </c>
      <c r="B31" s="403" t="s">
        <v>723</v>
      </c>
      <c r="C31" s="403" t="s">
        <v>722</v>
      </c>
      <c r="D31" s="403" t="s">
        <v>714</v>
      </c>
      <c r="E31" s="403" t="s">
        <v>715</v>
      </c>
      <c r="F31" s="399" t="s">
        <v>692</v>
      </c>
      <c r="G31" s="398" t="s">
        <v>736</v>
      </c>
      <c r="H31" s="404">
        <v>0.05</v>
      </c>
    </row>
    <row r="32" spans="1:8" s="359" customFormat="1" ht="124" x14ac:dyDescent="0.35">
      <c r="A32" s="381">
        <v>12</v>
      </c>
      <c r="B32" s="403" t="s">
        <v>724</v>
      </c>
      <c r="C32" s="403" t="s">
        <v>725</v>
      </c>
      <c r="D32" s="403" t="s">
        <v>714</v>
      </c>
      <c r="E32" s="403" t="s">
        <v>715</v>
      </c>
      <c r="F32" s="399" t="s">
        <v>692</v>
      </c>
      <c r="G32" s="398" t="s">
        <v>737</v>
      </c>
      <c r="H32" s="404">
        <v>0.05</v>
      </c>
    </row>
    <row r="33" spans="1:8" s="359" customFormat="1" ht="124" x14ac:dyDescent="0.35">
      <c r="A33" s="381">
        <v>13</v>
      </c>
      <c r="B33" s="403" t="s">
        <v>726</v>
      </c>
      <c r="C33" s="403" t="s">
        <v>727</v>
      </c>
      <c r="D33" s="403" t="s">
        <v>714</v>
      </c>
      <c r="E33" s="403" t="s">
        <v>715</v>
      </c>
      <c r="F33" s="399" t="s">
        <v>692</v>
      </c>
      <c r="G33" s="398" t="s">
        <v>738</v>
      </c>
      <c r="H33" s="404">
        <v>0.05</v>
      </c>
    </row>
    <row r="34" spans="1:8" s="359" customFormat="1" ht="155" x14ac:dyDescent="0.35">
      <c r="A34" s="381">
        <v>14</v>
      </c>
      <c r="B34" s="403" t="s">
        <v>728</v>
      </c>
      <c r="C34" s="403" t="s">
        <v>729</v>
      </c>
      <c r="D34" s="403" t="s">
        <v>714</v>
      </c>
      <c r="E34" s="403" t="s">
        <v>715</v>
      </c>
      <c r="F34" s="399" t="s">
        <v>692</v>
      </c>
      <c r="G34" s="398" t="s">
        <v>739</v>
      </c>
      <c r="H34" s="404">
        <v>0.05</v>
      </c>
    </row>
    <row r="35" spans="1:8" s="359" customFormat="1" ht="108.5" x14ac:dyDescent="0.35">
      <c r="A35" s="381">
        <v>15</v>
      </c>
      <c r="B35" s="403" t="s">
        <v>730</v>
      </c>
      <c r="C35" s="403" t="s">
        <v>731</v>
      </c>
      <c r="D35" s="403" t="s">
        <v>714</v>
      </c>
      <c r="E35" s="403" t="s">
        <v>715</v>
      </c>
      <c r="F35" s="399" t="s">
        <v>692</v>
      </c>
      <c r="G35" s="398" t="s">
        <v>740</v>
      </c>
      <c r="H35" s="404">
        <v>0.05</v>
      </c>
    </row>
    <row r="36" spans="1:8" s="359" customFormat="1" ht="112" customHeight="1" x14ac:dyDescent="0.35">
      <c r="A36" s="381">
        <v>16</v>
      </c>
      <c r="B36" s="378" t="s">
        <v>672</v>
      </c>
      <c r="C36" s="378"/>
      <c r="D36" s="378"/>
      <c r="E36" s="378"/>
      <c r="F36" s="399" t="s">
        <v>692</v>
      </c>
      <c r="G36" s="378"/>
      <c r="H36" s="404">
        <v>0.4</v>
      </c>
    </row>
    <row r="37" spans="1:8" ht="15.5" x14ac:dyDescent="0.35">
      <c r="A37" s="812" t="s">
        <v>22</v>
      </c>
      <c r="B37" s="813"/>
      <c r="C37" s="813"/>
      <c r="D37" s="813"/>
      <c r="E37" s="813"/>
      <c r="F37" s="813"/>
      <c r="G37" s="814"/>
      <c r="H37" s="404">
        <v>1</v>
      </c>
    </row>
    <row r="39" spans="1:8" x14ac:dyDescent="0.35">
      <c r="A39" s="27" t="s">
        <v>595</v>
      </c>
    </row>
    <row r="40" spans="1:8" x14ac:dyDescent="0.35">
      <c r="A40" s="402" t="s">
        <v>746</v>
      </c>
    </row>
    <row r="41" spans="1:8" x14ac:dyDescent="0.35">
      <c r="A41" s="27"/>
    </row>
    <row r="42" spans="1:8" x14ac:dyDescent="0.35">
      <c r="A42" s="386" t="s">
        <v>596</v>
      </c>
    </row>
    <row r="43" spans="1:8" x14ac:dyDescent="0.35">
      <c r="A43" s="384">
        <v>1</v>
      </c>
      <c r="B43" s="815" t="s">
        <v>741</v>
      </c>
      <c r="C43" s="816"/>
      <c r="D43" s="816"/>
      <c r="E43" s="816"/>
      <c r="F43" s="816"/>
      <c r="G43" s="816"/>
      <c r="H43" s="816"/>
    </row>
    <row r="44" spans="1:8" x14ac:dyDescent="0.35">
      <c r="A44" s="384">
        <v>2</v>
      </c>
      <c r="B44" s="815" t="s">
        <v>742</v>
      </c>
      <c r="C44" s="816"/>
      <c r="D44" s="816"/>
      <c r="E44" s="816"/>
      <c r="F44" s="816"/>
      <c r="G44" s="816"/>
      <c r="H44" s="816"/>
    </row>
    <row r="45" spans="1:8" x14ac:dyDescent="0.35">
      <c r="A45" s="384">
        <v>3</v>
      </c>
      <c r="B45" s="815" t="s">
        <v>743</v>
      </c>
      <c r="C45" s="816"/>
      <c r="D45" s="816"/>
      <c r="E45" s="816"/>
      <c r="F45" s="816"/>
      <c r="G45" s="816"/>
      <c r="H45" s="816"/>
    </row>
    <row r="46" spans="1:8" x14ac:dyDescent="0.35">
      <c r="A46" s="384">
        <v>4</v>
      </c>
      <c r="B46" s="815" t="s">
        <v>744</v>
      </c>
      <c r="C46" s="816"/>
      <c r="D46" s="816"/>
      <c r="E46" s="816"/>
      <c r="F46" s="816"/>
      <c r="G46" s="816"/>
      <c r="H46" s="816"/>
    </row>
    <row r="47" spans="1:8" x14ac:dyDescent="0.35">
      <c r="A47" s="384">
        <v>5</v>
      </c>
      <c r="B47" s="815" t="s">
        <v>745</v>
      </c>
      <c r="C47" s="816"/>
      <c r="D47" s="816"/>
      <c r="E47" s="816"/>
      <c r="F47" s="816"/>
      <c r="G47" s="816"/>
      <c r="H47" s="816"/>
    </row>
    <row r="48" spans="1:8" x14ac:dyDescent="0.35">
      <c r="A48" s="356"/>
      <c r="B48" s="354"/>
      <c r="C48" s="354"/>
      <c r="D48" s="354"/>
      <c r="E48" s="354"/>
      <c r="F48" s="362"/>
      <c r="G48" s="354"/>
      <c r="H48" s="354"/>
    </row>
    <row r="49" spans="1:8" ht="16.5" customHeight="1" x14ac:dyDescent="0.35">
      <c r="A49" s="356"/>
      <c r="B49" s="354"/>
      <c r="C49" s="354"/>
      <c r="D49" s="354"/>
      <c r="E49" s="354"/>
      <c r="F49" s="362"/>
      <c r="G49" s="354"/>
      <c r="H49" s="354"/>
    </row>
    <row r="50" spans="1:8" x14ac:dyDescent="0.35">
      <c r="A50" s="356"/>
      <c r="B50" s="354"/>
      <c r="C50" s="354"/>
      <c r="D50" s="354"/>
      <c r="E50" s="354"/>
      <c r="F50" s="362"/>
      <c r="G50" s="354"/>
      <c r="H50" s="354"/>
    </row>
    <row r="51" spans="1:8" x14ac:dyDescent="0.35">
      <c r="A51" s="356"/>
      <c r="B51" s="354"/>
      <c r="C51" s="354"/>
      <c r="D51" s="354"/>
      <c r="E51" s="354"/>
      <c r="F51" s="362"/>
      <c r="G51" s="354"/>
      <c r="H51" s="354"/>
    </row>
    <row r="52" spans="1:8" x14ac:dyDescent="0.35">
      <c r="A52" s="356"/>
      <c r="B52" s="354"/>
      <c r="C52" s="354"/>
      <c r="D52" s="354"/>
      <c r="E52" s="354"/>
      <c r="F52" s="362"/>
      <c r="G52" s="354"/>
      <c r="H52" s="354"/>
    </row>
    <row r="53" spans="1:8" x14ac:dyDescent="0.35">
      <c r="A53" s="356"/>
      <c r="B53" s="354"/>
      <c r="C53" s="354"/>
      <c r="D53" s="354"/>
      <c r="E53" s="354"/>
      <c r="F53" s="362"/>
      <c r="G53" s="354"/>
      <c r="H53" s="354"/>
    </row>
    <row r="54" spans="1:8" ht="16" customHeight="1" x14ac:dyDescent="0.35">
      <c r="A54" s="356"/>
      <c r="B54" s="354"/>
      <c r="C54" s="354"/>
      <c r="D54" s="354"/>
      <c r="E54" s="354"/>
      <c r="F54" s="362"/>
      <c r="G54" s="354"/>
      <c r="H54" s="354"/>
    </row>
    <row r="55" spans="1:8" x14ac:dyDescent="0.35">
      <c r="A55" s="27"/>
      <c r="B55" s="354"/>
      <c r="C55" s="18"/>
      <c r="D55" s="354"/>
      <c r="E55" s="18"/>
      <c r="G55" s="18"/>
      <c r="H55" s="18"/>
    </row>
    <row r="56" spans="1:8" x14ac:dyDescent="0.35">
      <c r="A56" s="27"/>
      <c r="B56" s="354"/>
      <c r="C56" s="18"/>
      <c r="D56" s="354"/>
      <c r="E56" s="18"/>
      <c r="G56" s="18"/>
      <c r="H56" s="18"/>
    </row>
    <row r="57" spans="1:8" ht="29.15" customHeight="1" x14ac:dyDescent="0.35">
      <c r="B57" s="811">
        <f>F10</f>
        <v>0</v>
      </c>
      <c r="C57" s="811"/>
    </row>
  </sheetData>
  <mergeCells count="31">
    <mergeCell ref="B57:C57"/>
    <mergeCell ref="A37:G37"/>
    <mergeCell ref="B43:H43"/>
    <mergeCell ref="B44:H44"/>
    <mergeCell ref="B45:H45"/>
    <mergeCell ref="B46:H46"/>
    <mergeCell ref="B47:H47"/>
    <mergeCell ref="A11:B11"/>
    <mergeCell ref="C11:H11"/>
    <mergeCell ref="A12:B17"/>
    <mergeCell ref="D12:H12"/>
    <mergeCell ref="D16:H16"/>
    <mergeCell ref="D17:H17"/>
    <mergeCell ref="D13:H13"/>
    <mergeCell ref="D14:H14"/>
    <mergeCell ref="D15:H15"/>
    <mergeCell ref="A7:C7"/>
    <mergeCell ref="D7:F7"/>
    <mergeCell ref="G7:H7"/>
    <mergeCell ref="A9:B9"/>
    <mergeCell ref="A10:B10"/>
    <mergeCell ref="C10:D10"/>
    <mergeCell ref="F10:H10"/>
    <mergeCell ref="A6:C6"/>
    <mergeCell ref="D6:F6"/>
    <mergeCell ref="G6:H6"/>
    <mergeCell ref="B1:H1"/>
    <mergeCell ref="B2:H2"/>
    <mergeCell ref="B3:H3"/>
    <mergeCell ref="B4:H4"/>
    <mergeCell ref="B5:H5"/>
  </mergeCells>
  <pageMargins left="0.28472222222222221" right="0.22916666666666666" top="0.74803149606299213" bottom="0.44444444444444442" header="0.31496062992125984" footer="0.14583333333333334"/>
  <pageSetup paperSize="9" orientation="landscape" r:id="rId1"/>
  <headerFooter>
    <oddFooter>&amp;R&amp;P</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78"/>
  <sheetViews>
    <sheetView workbookViewId="0">
      <selection activeCell="I23" sqref="I23"/>
    </sheetView>
  </sheetViews>
  <sheetFormatPr defaultColWidth="8.7265625" defaultRowHeight="14.5" x14ac:dyDescent="0.35"/>
  <cols>
    <col min="1" max="1" width="4.1796875" style="94" customWidth="1"/>
    <col min="2" max="2" width="12.7265625" style="94" customWidth="1"/>
    <col min="3" max="3" width="45.26953125" style="94" customWidth="1"/>
    <col min="4" max="4" width="6.1796875" style="94" customWidth="1"/>
    <col min="5" max="5" width="8.7265625" style="94"/>
    <col min="6" max="6" width="4.1796875" style="94" customWidth="1"/>
    <col min="7" max="7" width="12.26953125" style="94" customWidth="1"/>
    <col min="8" max="8" width="12.7265625" style="94" customWidth="1"/>
    <col min="9" max="9" width="45.26953125" style="94" customWidth="1"/>
    <col min="10" max="13" width="6.1796875" style="94" customWidth="1"/>
    <col min="14" max="16384" width="8.7265625" style="94"/>
  </cols>
  <sheetData>
    <row r="1" spans="1:10" x14ac:dyDescent="0.35">
      <c r="A1" s="817" t="s">
        <v>32</v>
      </c>
      <c r="B1" s="817"/>
      <c r="C1" s="817"/>
      <c r="D1" s="817"/>
      <c r="E1" s="135"/>
      <c r="F1" s="818" t="s">
        <v>289</v>
      </c>
      <c r="G1" s="819"/>
      <c r="H1" s="819"/>
      <c r="I1" s="819"/>
      <c r="J1" s="820"/>
    </row>
    <row r="2" spans="1:10" x14ac:dyDescent="0.35">
      <c r="A2" s="136" t="s">
        <v>70</v>
      </c>
      <c r="B2" s="136" t="s">
        <v>0</v>
      </c>
      <c r="C2" s="137" t="s">
        <v>1</v>
      </c>
      <c r="D2" s="136" t="s">
        <v>2</v>
      </c>
      <c r="E2" s="135"/>
      <c r="F2" s="95" t="s">
        <v>70</v>
      </c>
      <c r="G2" s="96" t="s">
        <v>290</v>
      </c>
      <c r="H2" s="96" t="s">
        <v>21</v>
      </c>
      <c r="I2" s="97" t="s">
        <v>291</v>
      </c>
      <c r="J2" s="96" t="s">
        <v>2</v>
      </c>
    </row>
    <row r="3" spans="1:10" x14ac:dyDescent="0.35">
      <c r="A3" s="138">
        <v>1</v>
      </c>
      <c r="B3" s="138" t="s">
        <v>81</v>
      </c>
      <c r="C3" s="131" t="s">
        <v>90</v>
      </c>
      <c r="D3" s="138">
        <v>2</v>
      </c>
      <c r="E3" s="139"/>
      <c r="F3" s="98" t="s">
        <v>292</v>
      </c>
      <c r="G3" s="98" t="s">
        <v>293</v>
      </c>
      <c r="H3" s="99" t="s">
        <v>294</v>
      </c>
      <c r="I3" s="100" t="s">
        <v>295</v>
      </c>
      <c r="J3" s="101">
        <v>2</v>
      </c>
    </row>
    <row r="4" spans="1:10" x14ac:dyDescent="0.35">
      <c r="A4" s="138">
        <v>10</v>
      </c>
      <c r="B4" s="138" t="s">
        <v>185</v>
      </c>
      <c r="C4" s="140" t="s">
        <v>184</v>
      </c>
      <c r="D4" s="138">
        <v>2</v>
      </c>
      <c r="E4" s="139"/>
      <c r="F4" s="103"/>
      <c r="G4" s="103"/>
      <c r="H4" s="104" t="s">
        <v>296</v>
      </c>
      <c r="I4" s="105" t="s">
        <v>261</v>
      </c>
      <c r="J4" s="101">
        <v>2</v>
      </c>
    </row>
    <row r="5" spans="1:10" x14ac:dyDescent="0.35">
      <c r="A5" s="138">
        <v>6</v>
      </c>
      <c r="B5" s="138" t="s">
        <v>86</v>
      </c>
      <c r="C5" s="131" t="s">
        <v>23</v>
      </c>
      <c r="D5" s="138">
        <v>3</v>
      </c>
      <c r="E5" s="139"/>
      <c r="F5" s="103"/>
      <c r="G5" s="103"/>
      <c r="H5" s="99" t="s">
        <v>297</v>
      </c>
      <c r="I5" s="100" t="s">
        <v>23</v>
      </c>
      <c r="J5" s="101">
        <v>2</v>
      </c>
    </row>
    <row r="6" spans="1:10" x14ac:dyDescent="0.35">
      <c r="A6" s="138">
        <v>7</v>
      </c>
      <c r="B6" s="138" t="s">
        <v>87</v>
      </c>
      <c r="C6" s="131" t="s">
        <v>11</v>
      </c>
      <c r="D6" s="138">
        <v>3</v>
      </c>
      <c r="E6" s="139"/>
      <c r="F6" s="103"/>
      <c r="G6" s="103"/>
      <c r="H6" s="99" t="s">
        <v>298</v>
      </c>
      <c r="I6" s="105" t="s">
        <v>11</v>
      </c>
      <c r="J6" s="101">
        <v>2</v>
      </c>
    </row>
    <row r="7" spans="1:10" x14ac:dyDescent="0.35">
      <c r="A7" s="138">
        <v>8</v>
      </c>
      <c r="B7" s="138" t="s">
        <v>143</v>
      </c>
      <c r="C7" s="131" t="s">
        <v>17</v>
      </c>
      <c r="D7" s="138">
        <v>2</v>
      </c>
      <c r="E7" s="139"/>
      <c r="F7" s="103"/>
      <c r="G7" s="103"/>
      <c r="H7" s="104"/>
      <c r="I7" s="105"/>
      <c r="J7" s="101"/>
    </row>
    <row r="8" spans="1:10" x14ac:dyDescent="0.35">
      <c r="A8" s="138">
        <v>7</v>
      </c>
      <c r="B8" s="138" t="s">
        <v>142</v>
      </c>
      <c r="C8" s="131" t="s">
        <v>80</v>
      </c>
      <c r="D8" s="138">
        <v>3</v>
      </c>
      <c r="E8" s="139"/>
      <c r="F8" s="103"/>
      <c r="G8" s="103"/>
      <c r="H8" s="104" t="s">
        <v>299</v>
      </c>
      <c r="I8" s="100" t="s">
        <v>275</v>
      </c>
      <c r="J8" s="101">
        <v>4</v>
      </c>
    </row>
    <row r="9" spans="1:10" x14ac:dyDescent="0.35">
      <c r="A9" s="138">
        <v>9</v>
      </c>
      <c r="B9" s="138" t="s">
        <v>89</v>
      </c>
      <c r="C9" s="131" t="s">
        <v>71</v>
      </c>
      <c r="D9" s="138">
        <v>2</v>
      </c>
      <c r="E9" s="139"/>
      <c r="F9" s="103"/>
      <c r="G9" s="103"/>
      <c r="H9" s="111"/>
      <c r="I9" s="130"/>
      <c r="J9" s="118"/>
    </row>
    <row r="10" spans="1:10" x14ac:dyDescent="0.35">
      <c r="A10" s="138">
        <v>2</v>
      </c>
      <c r="B10" s="138" t="s">
        <v>82</v>
      </c>
      <c r="C10" s="131" t="s">
        <v>78</v>
      </c>
      <c r="D10" s="138">
        <v>3</v>
      </c>
      <c r="E10" s="139"/>
      <c r="F10" s="103"/>
      <c r="G10" s="103"/>
      <c r="H10" s="99" t="s">
        <v>300</v>
      </c>
      <c r="I10" s="105" t="s">
        <v>301</v>
      </c>
      <c r="J10" s="101">
        <v>2</v>
      </c>
    </row>
    <row r="11" spans="1:10" x14ac:dyDescent="0.35">
      <c r="A11" s="138">
        <v>3</v>
      </c>
      <c r="B11" s="138" t="s">
        <v>83</v>
      </c>
      <c r="C11" s="131" t="s">
        <v>77</v>
      </c>
      <c r="D11" s="138">
        <v>3</v>
      </c>
      <c r="E11" s="139"/>
      <c r="F11" s="103"/>
      <c r="G11" s="103"/>
      <c r="H11" s="111"/>
      <c r="I11" s="130"/>
      <c r="J11" s="118"/>
    </row>
    <row r="12" spans="1:10" x14ac:dyDescent="0.35">
      <c r="A12" s="138">
        <v>4</v>
      </c>
      <c r="B12" s="138" t="s">
        <v>84</v>
      </c>
      <c r="C12" s="131" t="s">
        <v>55</v>
      </c>
      <c r="D12" s="138">
        <v>3</v>
      </c>
      <c r="E12" s="139"/>
      <c r="F12" s="103"/>
      <c r="G12" s="103"/>
      <c r="H12" s="99" t="s">
        <v>302</v>
      </c>
      <c r="I12" s="105" t="s">
        <v>270</v>
      </c>
      <c r="J12" s="101">
        <v>2</v>
      </c>
    </row>
    <row r="13" spans="1:10" x14ac:dyDescent="0.35">
      <c r="A13" s="138">
        <v>8</v>
      </c>
      <c r="B13" s="138" t="s">
        <v>88</v>
      </c>
      <c r="C13" s="131" t="s">
        <v>12</v>
      </c>
      <c r="D13" s="138">
        <v>2</v>
      </c>
      <c r="E13" s="141"/>
      <c r="F13" s="103"/>
      <c r="G13" s="103"/>
      <c r="H13" s="99" t="s">
        <v>303</v>
      </c>
      <c r="I13" s="105" t="s">
        <v>12</v>
      </c>
      <c r="J13" s="101">
        <v>2</v>
      </c>
    </row>
    <row r="14" spans="1:10" x14ac:dyDescent="0.35">
      <c r="A14" s="138">
        <v>6</v>
      </c>
      <c r="B14" s="138" t="s">
        <v>141</v>
      </c>
      <c r="C14" s="131" t="s">
        <v>79</v>
      </c>
      <c r="D14" s="138">
        <v>2</v>
      </c>
      <c r="E14" s="139"/>
      <c r="F14" s="103"/>
      <c r="G14" s="103"/>
      <c r="H14" s="104" t="s">
        <v>304</v>
      </c>
      <c r="I14" s="105" t="s">
        <v>305</v>
      </c>
      <c r="J14" s="101">
        <v>2</v>
      </c>
    </row>
    <row r="15" spans="1:10" x14ac:dyDescent="0.35">
      <c r="A15" s="138">
        <v>28</v>
      </c>
      <c r="B15" s="138" t="s">
        <v>129</v>
      </c>
      <c r="C15" s="132" t="s">
        <v>73</v>
      </c>
      <c r="D15" s="111">
        <v>2</v>
      </c>
      <c r="E15" s="141"/>
      <c r="F15" s="103"/>
      <c r="G15" s="103"/>
      <c r="H15" s="111"/>
      <c r="I15" s="130"/>
      <c r="J15" s="118"/>
    </row>
    <row r="16" spans="1:10" x14ac:dyDescent="0.35">
      <c r="A16" s="138">
        <v>36</v>
      </c>
      <c r="B16" s="138" t="s">
        <v>137</v>
      </c>
      <c r="C16" s="131" t="s">
        <v>187</v>
      </c>
      <c r="D16" s="111">
        <v>4</v>
      </c>
      <c r="E16" s="141"/>
      <c r="F16" s="103"/>
      <c r="G16" s="103"/>
      <c r="H16" s="104" t="s">
        <v>306</v>
      </c>
      <c r="I16" s="105" t="s">
        <v>187</v>
      </c>
      <c r="J16" s="101">
        <v>4</v>
      </c>
    </row>
    <row r="17" spans="1:13" x14ac:dyDescent="0.35">
      <c r="A17" s="138">
        <v>37</v>
      </c>
      <c r="B17" s="138" t="s">
        <v>188</v>
      </c>
      <c r="C17" s="132" t="s">
        <v>51</v>
      </c>
      <c r="D17" s="111">
        <v>4</v>
      </c>
      <c r="E17" s="139"/>
      <c r="F17" s="103"/>
      <c r="G17" s="103"/>
      <c r="H17" s="104" t="s">
        <v>307</v>
      </c>
      <c r="I17" s="105" t="s">
        <v>288</v>
      </c>
      <c r="J17" s="101">
        <v>4</v>
      </c>
      <c r="K17" s="94">
        <f>SUM(J3:J17)</f>
        <v>28</v>
      </c>
      <c r="L17" s="167">
        <f>K17/146*100</f>
        <v>19.17808219178082</v>
      </c>
      <c r="M17" s="168" t="s">
        <v>449</v>
      </c>
    </row>
    <row r="18" spans="1:13" x14ac:dyDescent="0.35">
      <c r="A18" s="138">
        <v>11</v>
      </c>
      <c r="B18" s="138" t="s">
        <v>146</v>
      </c>
      <c r="C18" s="131" t="s">
        <v>19</v>
      </c>
      <c r="D18" s="138">
        <v>2</v>
      </c>
      <c r="E18" s="139"/>
      <c r="F18" s="106" t="s">
        <v>308</v>
      </c>
      <c r="G18" s="106" t="s">
        <v>309</v>
      </c>
      <c r="H18" s="107" t="s">
        <v>310</v>
      </c>
      <c r="I18" s="108" t="s">
        <v>311</v>
      </c>
      <c r="J18" s="109">
        <v>2</v>
      </c>
    </row>
    <row r="19" spans="1:13" x14ac:dyDescent="0.35">
      <c r="A19" s="138">
        <v>10</v>
      </c>
      <c r="B19" s="138" t="s">
        <v>145</v>
      </c>
      <c r="C19" s="142" t="s">
        <v>18</v>
      </c>
      <c r="D19" s="138">
        <v>2</v>
      </c>
      <c r="E19" s="139"/>
      <c r="F19" s="103"/>
      <c r="G19" s="103"/>
      <c r="H19" s="110" t="s">
        <v>312</v>
      </c>
      <c r="I19" s="108" t="s">
        <v>18</v>
      </c>
      <c r="J19" s="109">
        <v>2</v>
      </c>
    </row>
    <row r="20" spans="1:13" x14ac:dyDescent="0.35">
      <c r="A20" s="138">
        <v>1</v>
      </c>
      <c r="B20" s="138" t="s">
        <v>91</v>
      </c>
      <c r="C20" s="142" t="s">
        <v>75</v>
      </c>
      <c r="D20" s="138">
        <v>2</v>
      </c>
      <c r="E20" s="139"/>
      <c r="F20" s="103"/>
      <c r="G20" s="103"/>
      <c r="H20" s="107" t="s">
        <v>313</v>
      </c>
      <c r="I20" s="108" t="s">
        <v>314</v>
      </c>
      <c r="J20" s="109">
        <v>2</v>
      </c>
    </row>
    <row r="21" spans="1:13" x14ac:dyDescent="0.35">
      <c r="A21" s="130"/>
      <c r="B21" s="130"/>
      <c r="C21" s="130"/>
      <c r="D21" s="130"/>
      <c r="E21" s="139"/>
      <c r="F21" s="103"/>
      <c r="G21" s="103"/>
      <c r="H21" s="107" t="s">
        <v>315</v>
      </c>
      <c r="I21" s="108" t="s">
        <v>316</v>
      </c>
      <c r="J21" s="109">
        <v>2</v>
      </c>
    </row>
    <row r="22" spans="1:13" x14ac:dyDescent="0.35">
      <c r="A22" s="138">
        <v>13</v>
      </c>
      <c r="B22" s="138" t="s">
        <v>148</v>
      </c>
      <c r="C22" s="131" t="s">
        <v>72</v>
      </c>
      <c r="D22" s="138">
        <v>2</v>
      </c>
      <c r="E22" s="139"/>
      <c r="F22" s="103"/>
      <c r="G22" s="103"/>
      <c r="H22" s="107" t="s">
        <v>317</v>
      </c>
      <c r="I22" s="108" t="s">
        <v>72</v>
      </c>
      <c r="J22" s="109">
        <v>2</v>
      </c>
    </row>
    <row r="23" spans="1:13" x14ac:dyDescent="0.35">
      <c r="A23" s="138">
        <v>2</v>
      </c>
      <c r="B23" s="138" t="s">
        <v>92</v>
      </c>
      <c r="C23" s="131" t="s">
        <v>13</v>
      </c>
      <c r="D23" s="138">
        <v>2</v>
      </c>
      <c r="E23" s="139"/>
      <c r="F23" s="103"/>
      <c r="G23" s="103"/>
      <c r="H23" s="111" t="s">
        <v>318</v>
      </c>
      <c r="I23" s="105" t="s">
        <v>319</v>
      </c>
      <c r="J23" s="101">
        <v>4</v>
      </c>
    </row>
    <row r="24" spans="1:13" x14ac:dyDescent="0.35">
      <c r="A24" s="138">
        <v>4</v>
      </c>
      <c r="B24" s="138" t="s">
        <v>139</v>
      </c>
      <c r="C24" s="131" t="s">
        <v>15</v>
      </c>
      <c r="D24" s="138">
        <v>2</v>
      </c>
      <c r="E24" s="139"/>
      <c r="F24" s="103"/>
      <c r="G24" s="103"/>
      <c r="H24" s="111"/>
      <c r="I24" s="130"/>
      <c r="J24" s="111"/>
    </row>
    <row r="25" spans="1:13" x14ac:dyDescent="0.35">
      <c r="A25" s="138">
        <v>3</v>
      </c>
      <c r="B25" s="138" t="s">
        <v>138</v>
      </c>
      <c r="C25" s="131" t="s">
        <v>14</v>
      </c>
      <c r="D25" s="138">
        <v>2</v>
      </c>
      <c r="E25" s="139"/>
      <c r="F25" s="103"/>
      <c r="G25" s="103"/>
      <c r="H25" s="111" t="s">
        <v>320</v>
      </c>
      <c r="I25" s="105" t="s">
        <v>321</v>
      </c>
      <c r="J25" s="101">
        <v>4</v>
      </c>
    </row>
    <row r="26" spans="1:13" x14ac:dyDescent="0.35">
      <c r="A26" s="138">
        <v>5</v>
      </c>
      <c r="B26" s="138" t="s">
        <v>140</v>
      </c>
      <c r="C26" s="131" t="s">
        <v>16</v>
      </c>
      <c r="D26" s="138">
        <v>2</v>
      </c>
      <c r="E26" s="139"/>
      <c r="F26" s="103"/>
      <c r="G26" s="103"/>
      <c r="H26" s="111"/>
      <c r="I26" s="130"/>
      <c r="J26" s="111"/>
    </row>
    <row r="27" spans="1:13" x14ac:dyDescent="0.35">
      <c r="A27" s="138">
        <v>9</v>
      </c>
      <c r="B27" s="138" t="s">
        <v>144</v>
      </c>
      <c r="C27" s="131" t="s">
        <v>76</v>
      </c>
      <c r="D27" s="138">
        <v>2</v>
      </c>
      <c r="E27" s="139"/>
      <c r="F27" s="103"/>
      <c r="G27" s="103"/>
      <c r="H27" s="111" t="s">
        <v>322</v>
      </c>
      <c r="I27" s="105" t="s">
        <v>76</v>
      </c>
      <c r="J27" s="101">
        <v>2</v>
      </c>
      <c r="K27" s="94">
        <f>SUM(J18:J27)</f>
        <v>20</v>
      </c>
      <c r="L27" s="167">
        <f>K27/146*100</f>
        <v>13.698630136986301</v>
      </c>
      <c r="M27" s="168" t="s">
        <v>449</v>
      </c>
    </row>
    <row r="28" spans="1:13" ht="29" x14ac:dyDescent="0.35">
      <c r="A28" s="138">
        <v>22</v>
      </c>
      <c r="B28" s="138" t="s">
        <v>123</v>
      </c>
      <c r="C28" s="132" t="s">
        <v>57</v>
      </c>
      <c r="D28" s="111">
        <v>2</v>
      </c>
      <c r="E28" s="139"/>
      <c r="F28" s="112" t="s">
        <v>323</v>
      </c>
      <c r="G28" s="113" t="s">
        <v>324</v>
      </c>
      <c r="H28" s="111" t="s">
        <v>325</v>
      </c>
      <c r="I28" s="114" t="s">
        <v>378</v>
      </c>
      <c r="J28" s="109">
        <v>2</v>
      </c>
    </row>
    <row r="29" spans="1:13" x14ac:dyDescent="0.35">
      <c r="A29" s="138">
        <v>25</v>
      </c>
      <c r="B29" s="138" t="s">
        <v>126</v>
      </c>
      <c r="C29" s="132" t="s">
        <v>47</v>
      </c>
      <c r="D29" s="111">
        <v>2</v>
      </c>
      <c r="E29" s="139"/>
      <c r="F29" s="103"/>
      <c r="G29" s="115"/>
      <c r="H29" s="111" t="s">
        <v>326</v>
      </c>
      <c r="I29" s="114" t="s">
        <v>379</v>
      </c>
      <c r="J29" s="109">
        <v>4</v>
      </c>
    </row>
    <row r="30" spans="1:13" x14ac:dyDescent="0.35">
      <c r="A30" s="138">
        <v>26</v>
      </c>
      <c r="B30" s="138" t="s">
        <v>127</v>
      </c>
      <c r="C30" s="132" t="s">
        <v>48</v>
      </c>
      <c r="D30" s="111">
        <v>2</v>
      </c>
      <c r="E30" s="139"/>
      <c r="F30" s="103"/>
      <c r="G30" s="115"/>
      <c r="H30" s="111" t="s">
        <v>327</v>
      </c>
      <c r="I30" s="114" t="s">
        <v>380</v>
      </c>
      <c r="J30" s="109">
        <v>4</v>
      </c>
    </row>
    <row r="31" spans="1:13" x14ac:dyDescent="0.35">
      <c r="A31" s="138">
        <v>24</v>
      </c>
      <c r="B31" s="138" t="s">
        <v>125</v>
      </c>
      <c r="C31" s="132" t="s">
        <v>46</v>
      </c>
      <c r="D31" s="111">
        <v>2</v>
      </c>
      <c r="E31" s="139"/>
      <c r="F31" s="103"/>
      <c r="G31" s="115"/>
      <c r="H31" s="111" t="s">
        <v>328</v>
      </c>
      <c r="I31" s="114" t="s">
        <v>381</v>
      </c>
      <c r="J31" s="116">
        <v>4</v>
      </c>
    </row>
    <row r="32" spans="1:13" x14ac:dyDescent="0.35">
      <c r="A32" s="138">
        <v>27</v>
      </c>
      <c r="B32" s="138" t="s">
        <v>128</v>
      </c>
      <c r="C32" s="132" t="s">
        <v>49</v>
      </c>
      <c r="D32" s="111">
        <v>2</v>
      </c>
      <c r="E32" s="139"/>
      <c r="F32" s="103"/>
      <c r="G32" s="115"/>
      <c r="H32" s="111" t="s">
        <v>329</v>
      </c>
      <c r="I32" s="114" t="s">
        <v>382</v>
      </c>
      <c r="J32" s="109">
        <v>4</v>
      </c>
    </row>
    <row r="33" spans="1:10" x14ac:dyDescent="0.35">
      <c r="A33" s="138">
        <v>23</v>
      </c>
      <c r="B33" s="138" t="s">
        <v>124</v>
      </c>
      <c r="C33" s="132" t="s">
        <v>45</v>
      </c>
      <c r="D33" s="111">
        <v>2</v>
      </c>
      <c r="E33" s="139"/>
      <c r="F33" s="103"/>
      <c r="G33" s="115"/>
      <c r="H33" s="111" t="s">
        <v>330</v>
      </c>
      <c r="I33" s="114" t="s">
        <v>383</v>
      </c>
      <c r="J33" s="116">
        <v>2</v>
      </c>
    </row>
    <row r="34" spans="1:10" x14ac:dyDescent="0.35">
      <c r="A34" s="141"/>
      <c r="B34" s="141"/>
      <c r="C34" s="139"/>
      <c r="D34" s="139"/>
      <c r="E34" s="139"/>
      <c r="F34" s="103"/>
      <c r="G34" s="115"/>
      <c r="H34" s="111" t="s">
        <v>331</v>
      </c>
      <c r="I34" s="117" t="s">
        <v>332</v>
      </c>
      <c r="J34" s="118">
        <v>4</v>
      </c>
    </row>
    <row r="35" spans="1:10" x14ac:dyDescent="0.35">
      <c r="A35" s="111">
        <v>2</v>
      </c>
      <c r="B35" s="138" t="s">
        <v>93</v>
      </c>
      <c r="C35" s="132" t="s">
        <v>61</v>
      </c>
      <c r="D35" s="111">
        <v>2</v>
      </c>
      <c r="E35" s="139"/>
      <c r="F35" s="103"/>
      <c r="G35" s="115"/>
      <c r="H35" s="110" t="s">
        <v>333</v>
      </c>
      <c r="I35" s="117" t="s">
        <v>334</v>
      </c>
      <c r="J35" s="118">
        <v>4</v>
      </c>
    </row>
    <row r="36" spans="1:10" x14ac:dyDescent="0.35">
      <c r="A36" s="138">
        <v>1</v>
      </c>
      <c r="B36" s="138" t="s">
        <v>94</v>
      </c>
      <c r="C36" s="132" t="s">
        <v>60</v>
      </c>
      <c r="D36" s="111">
        <v>2</v>
      </c>
      <c r="E36" s="139"/>
      <c r="F36" s="103"/>
      <c r="G36" s="115"/>
      <c r="H36" s="111"/>
      <c r="I36" s="117"/>
      <c r="J36" s="111"/>
    </row>
    <row r="37" spans="1:10" x14ac:dyDescent="0.35">
      <c r="A37" s="138">
        <v>2</v>
      </c>
      <c r="B37" s="138" t="s">
        <v>96</v>
      </c>
      <c r="C37" s="132" t="s">
        <v>24</v>
      </c>
      <c r="D37" s="111">
        <v>2</v>
      </c>
      <c r="E37" s="139"/>
      <c r="F37" s="103"/>
      <c r="G37" s="115"/>
      <c r="H37" s="111" t="s">
        <v>335</v>
      </c>
      <c r="I37" s="117" t="s">
        <v>24</v>
      </c>
      <c r="J37" s="118">
        <v>2</v>
      </c>
    </row>
    <row r="38" spans="1:10" x14ac:dyDescent="0.35">
      <c r="A38" s="143">
        <v>12</v>
      </c>
      <c r="B38" s="143" t="s">
        <v>147</v>
      </c>
      <c r="C38" s="144" t="s">
        <v>20</v>
      </c>
      <c r="D38" s="143">
        <v>2</v>
      </c>
      <c r="E38" s="139"/>
      <c r="F38" s="103"/>
      <c r="G38" s="115"/>
      <c r="H38" s="130"/>
      <c r="I38" s="125"/>
      <c r="J38" s="111"/>
    </row>
    <row r="39" spans="1:10" x14ac:dyDescent="0.35">
      <c r="A39" s="138">
        <v>8</v>
      </c>
      <c r="B39" s="121" t="s">
        <v>109</v>
      </c>
      <c r="C39" s="145" t="s">
        <v>28</v>
      </c>
      <c r="D39" s="121">
        <v>2</v>
      </c>
      <c r="E39" s="146"/>
      <c r="F39" s="119"/>
      <c r="G39" s="120"/>
      <c r="H39" s="121" t="s">
        <v>336</v>
      </c>
      <c r="I39" s="122" t="s">
        <v>337</v>
      </c>
      <c r="J39" s="118">
        <v>4</v>
      </c>
    </row>
    <row r="40" spans="1:10" x14ac:dyDescent="0.35">
      <c r="A40" s="138">
        <v>9</v>
      </c>
      <c r="B40" s="121" t="s">
        <v>110</v>
      </c>
      <c r="C40" s="145" t="s">
        <v>65</v>
      </c>
      <c r="D40" s="121">
        <v>2</v>
      </c>
      <c r="E40" s="146"/>
      <c r="F40" s="119"/>
      <c r="G40" s="120"/>
      <c r="H40" s="147"/>
      <c r="I40" s="127"/>
      <c r="J40" s="121"/>
    </row>
    <row r="41" spans="1:10" x14ac:dyDescent="0.35">
      <c r="A41" s="138">
        <v>10</v>
      </c>
      <c r="B41" s="121" t="s">
        <v>111</v>
      </c>
      <c r="C41" s="145" t="s">
        <v>64</v>
      </c>
      <c r="D41" s="121">
        <v>2</v>
      </c>
      <c r="E41" s="146"/>
      <c r="F41" s="119"/>
      <c r="G41" s="120"/>
      <c r="H41" s="147"/>
      <c r="I41" s="127"/>
      <c r="J41" s="121"/>
    </row>
    <row r="42" spans="1:10" x14ac:dyDescent="0.35">
      <c r="A42" s="138">
        <v>20</v>
      </c>
      <c r="B42" s="121" t="s">
        <v>121</v>
      </c>
      <c r="C42" s="145" t="s">
        <v>44</v>
      </c>
      <c r="D42" s="121">
        <v>2</v>
      </c>
      <c r="E42" s="146"/>
      <c r="F42" s="119"/>
      <c r="G42" s="120"/>
      <c r="H42" s="147"/>
      <c r="I42" s="127"/>
      <c r="J42" s="121"/>
    </row>
    <row r="43" spans="1:10" x14ac:dyDescent="0.35">
      <c r="A43" s="138">
        <v>21</v>
      </c>
      <c r="B43" s="121" t="s">
        <v>122</v>
      </c>
      <c r="C43" s="145" t="s">
        <v>56</v>
      </c>
      <c r="D43" s="121">
        <v>2</v>
      </c>
      <c r="E43" s="146"/>
      <c r="F43" s="119"/>
      <c r="G43" s="120"/>
      <c r="H43" s="147"/>
      <c r="I43" s="127"/>
      <c r="J43" s="121"/>
    </row>
    <row r="44" spans="1:10" x14ac:dyDescent="0.35">
      <c r="A44" s="141">
        <v>16</v>
      </c>
      <c r="B44" s="138" t="s">
        <v>117</v>
      </c>
      <c r="C44" s="132" t="s">
        <v>42</v>
      </c>
      <c r="D44" s="111">
        <v>2</v>
      </c>
      <c r="E44" s="139"/>
      <c r="F44" s="103"/>
      <c r="G44" s="115"/>
      <c r="H44" s="110" t="s">
        <v>338</v>
      </c>
      <c r="I44" s="123" t="s">
        <v>42</v>
      </c>
      <c r="J44" s="118">
        <v>2</v>
      </c>
    </row>
    <row r="45" spans="1:10" x14ac:dyDescent="0.35">
      <c r="A45" s="141">
        <v>17</v>
      </c>
      <c r="B45" s="121" t="s">
        <v>118</v>
      </c>
      <c r="C45" s="145" t="s">
        <v>62</v>
      </c>
      <c r="D45" s="121">
        <v>2</v>
      </c>
      <c r="E45" s="146"/>
      <c r="F45" s="119"/>
      <c r="G45" s="120"/>
      <c r="H45" s="121" t="s">
        <v>339</v>
      </c>
      <c r="I45" s="124" t="s">
        <v>62</v>
      </c>
      <c r="J45" s="118">
        <v>4</v>
      </c>
    </row>
    <row r="46" spans="1:10" x14ac:dyDescent="0.35">
      <c r="A46" s="138">
        <v>3</v>
      </c>
      <c r="B46" s="138" t="s">
        <v>104</v>
      </c>
      <c r="C46" s="132" t="s">
        <v>33</v>
      </c>
      <c r="D46" s="111">
        <v>3</v>
      </c>
      <c r="E46" s="139"/>
      <c r="F46" s="103"/>
      <c r="G46" s="115"/>
      <c r="H46" s="111" t="s">
        <v>340</v>
      </c>
      <c r="I46" s="117" t="s">
        <v>341</v>
      </c>
      <c r="J46" s="118">
        <v>4</v>
      </c>
    </row>
    <row r="47" spans="1:10" x14ac:dyDescent="0.35">
      <c r="A47" s="138">
        <v>4</v>
      </c>
      <c r="B47" s="138" t="s">
        <v>105</v>
      </c>
      <c r="C47" s="132" t="s">
        <v>66</v>
      </c>
      <c r="D47" s="111">
        <v>3</v>
      </c>
      <c r="E47" s="139"/>
      <c r="F47" s="103"/>
      <c r="G47" s="115"/>
      <c r="H47" s="111" t="s">
        <v>342</v>
      </c>
      <c r="I47" s="125" t="s">
        <v>66</v>
      </c>
      <c r="J47" s="118">
        <v>4</v>
      </c>
    </row>
    <row r="48" spans="1:10" x14ac:dyDescent="0.35">
      <c r="A48" s="138"/>
      <c r="B48" s="138"/>
      <c r="C48" s="132"/>
      <c r="D48" s="111"/>
      <c r="E48" s="139"/>
      <c r="F48" s="103"/>
      <c r="G48" s="115"/>
      <c r="H48" s="111"/>
      <c r="I48" s="126" t="s">
        <v>397</v>
      </c>
      <c r="J48" s="118">
        <v>2</v>
      </c>
    </row>
    <row r="49" spans="1:10" x14ac:dyDescent="0.35">
      <c r="A49" s="138">
        <v>6</v>
      </c>
      <c r="B49" s="121" t="s">
        <v>108</v>
      </c>
      <c r="C49" s="145" t="s">
        <v>27</v>
      </c>
      <c r="D49" s="121">
        <v>2</v>
      </c>
      <c r="E49" s="146"/>
      <c r="F49" s="119"/>
      <c r="G49" s="120"/>
      <c r="H49" s="121" t="s">
        <v>343</v>
      </c>
      <c r="I49" s="122" t="s">
        <v>344</v>
      </c>
      <c r="J49" s="118">
        <v>2</v>
      </c>
    </row>
    <row r="50" spans="1:10" x14ac:dyDescent="0.35">
      <c r="A50" s="138">
        <v>7</v>
      </c>
      <c r="B50" s="121" t="s">
        <v>107</v>
      </c>
      <c r="C50" s="145" t="s">
        <v>34</v>
      </c>
      <c r="D50" s="121">
        <v>3</v>
      </c>
      <c r="E50" s="146"/>
      <c r="F50" s="119"/>
      <c r="G50" s="120"/>
      <c r="H50" s="121" t="s">
        <v>345</v>
      </c>
      <c r="I50" s="127" t="s">
        <v>346</v>
      </c>
      <c r="J50" s="118">
        <v>4</v>
      </c>
    </row>
    <row r="51" spans="1:10" x14ac:dyDescent="0.35">
      <c r="A51" s="138"/>
      <c r="B51" s="148" t="s">
        <v>106</v>
      </c>
      <c r="C51" s="149" t="s">
        <v>26</v>
      </c>
      <c r="D51" s="148">
        <v>3</v>
      </c>
      <c r="E51" s="146"/>
      <c r="F51" s="119"/>
      <c r="G51" s="120"/>
      <c r="H51" s="121"/>
      <c r="I51" s="127"/>
      <c r="J51" s="121"/>
    </row>
    <row r="52" spans="1:10" x14ac:dyDescent="0.35">
      <c r="A52" s="138">
        <v>11</v>
      </c>
      <c r="B52" s="138" t="s">
        <v>112</v>
      </c>
      <c r="C52" s="132" t="s">
        <v>41</v>
      </c>
      <c r="D52" s="111">
        <v>2</v>
      </c>
      <c r="E52" s="139"/>
      <c r="F52" s="103"/>
      <c r="G52" s="115"/>
      <c r="H52" s="110" t="s">
        <v>347</v>
      </c>
      <c r="I52" s="117" t="s">
        <v>348</v>
      </c>
      <c r="J52" s="118">
        <v>4</v>
      </c>
    </row>
    <row r="53" spans="1:10" x14ac:dyDescent="0.35">
      <c r="A53" s="138">
        <v>12</v>
      </c>
      <c r="B53" s="138" t="s">
        <v>113</v>
      </c>
      <c r="C53" s="132" t="s">
        <v>35</v>
      </c>
      <c r="D53" s="111">
        <v>3</v>
      </c>
      <c r="E53" s="139"/>
      <c r="F53" s="103"/>
      <c r="G53" s="115"/>
      <c r="H53" s="130"/>
      <c r="I53" s="125"/>
      <c r="J53" s="111"/>
    </row>
    <row r="54" spans="1:10" x14ac:dyDescent="0.35">
      <c r="A54" s="138">
        <v>13</v>
      </c>
      <c r="B54" s="138" t="s">
        <v>114</v>
      </c>
      <c r="C54" s="132" t="s">
        <v>37</v>
      </c>
      <c r="D54" s="111">
        <v>2</v>
      </c>
      <c r="E54" s="139"/>
      <c r="F54" s="103"/>
      <c r="G54" s="115"/>
      <c r="H54" s="130"/>
      <c r="I54" s="125"/>
      <c r="J54" s="111"/>
    </row>
    <row r="55" spans="1:10" x14ac:dyDescent="0.35">
      <c r="A55" s="138">
        <v>14</v>
      </c>
      <c r="B55" s="121" t="s">
        <v>115</v>
      </c>
      <c r="C55" s="145" t="s">
        <v>29</v>
      </c>
      <c r="D55" s="121">
        <v>2</v>
      </c>
      <c r="E55" s="146"/>
      <c r="F55" s="119"/>
      <c r="G55" s="120"/>
      <c r="H55" s="121" t="s">
        <v>349</v>
      </c>
      <c r="I55" s="127" t="s">
        <v>350</v>
      </c>
      <c r="J55" s="118">
        <v>4</v>
      </c>
    </row>
    <row r="56" spans="1:10" x14ac:dyDescent="0.35">
      <c r="A56" s="138">
        <v>15</v>
      </c>
      <c r="B56" s="121" t="s">
        <v>116</v>
      </c>
      <c r="C56" s="145" t="s">
        <v>30</v>
      </c>
      <c r="D56" s="121">
        <v>3</v>
      </c>
      <c r="E56" s="146"/>
      <c r="F56" s="119"/>
      <c r="G56" s="120"/>
      <c r="H56" s="147"/>
      <c r="I56" s="127"/>
      <c r="J56" s="121"/>
    </row>
    <row r="57" spans="1:10" x14ac:dyDescent="0.35">
      <c r="A57" s="138">
        <v>18</v>
      </c>
      <c r="B57" s="138" t="s">
        <v>119</v>
      </c>
      <c r="C57" s="132" t="s">
        <v>68</v>
      </c>
      <c r="D57" s="111">
        <v>2</v>
      </c>
      <c r="E57" s="139"/>
      <c r="F57" s="103"/>
      <c r="G57" s="115"/>
      <c r="H57" s="111" t="s">
        <v>351</v>
      </c>
      <c r="I57" s="117" t="s">
        <v>352</v>
      </c>
      <c r="J57" s="118">
        <v>4</v>
      </c>
    </row>
    <row r="58" spans="1:10" x14ac:dyDescent="0.35">
      <c r="A58" s="138">
        <v>19</v>
      </c>
      <c r="B58" s="138" t="s">
        <v>120</v>
      </c>
      <c r="C58" s="132" t="s">
        <v>43</v>
      </c>
      <c r="D58" s="111">
        <v>2</v>
      </c>
      <c r="E58" s="139"/>
      <c r="F58" s="103"/>
      <c r="G58" s="115"/>
      <c r="H58" s="130"/>
      <c r="I58" s="125"/>
      <c r="J58" s="111"/>
    </row>
    <row r="59" spans="1:10" x14ac:dyDescent="0.35">
      <c r="A59" s="138">
        <v>1</v>
      </c>
      <c r="B59" s="121" t="s">
        <v>95</v>
      </c>
      <c r="C59" s="145" t="s">
        <v>182</v>
      </c>
      <c r="D59" s="121">
        <v>2</v>
      </c>
      <c r="E59" s="146"/>
      <c r="F59" s="119"/>
      <c r="G59" s="120"/>
      <c r="H59" s="121" t="s">
        <v>353</v>
      </c>
      <c r="I59" s="122" t="s">
        <v>354</v>
      </c>
      <c r="J59" s="118">
        <v>4</v>
      </c>
    </row>
    <row r="60" spans="1:10" x14ac:dyDescent="0.35">
      <c r="A60" s="150">
        <v>1</v>
      </c>
      <c r="B60" s="138" t="s">
        <v>99</v>
      </c>
      <c r="C60" s="131" t="s">
        <v>52</v>
      </c>
      <c r="D60" s="138">
        <v>2</v>
      </c>
      <c r="E60" s="139"/>
      <c r="F60" s="103"/>
      <c r="G60" s="115"/>
      <c r="H60" s="111" t="s">
        <v>355</v>
      </c>
      <c r="I60" s="125" t="s">
        <v>52</v>
      </c>
      <c r="J60" s="118">
        <v>2</v>
      </c>
    </row>
    <row r="61" spans="1:10" x14ac:dyDescent="0.35">
      <c r="A61" s="138">
        <v>29</v>
      </c>
      <c r="B61" s="121" t="s">
        <v>130</v>
      </c>
      <c r="C61" s="145" t="s">
        <v>50</v>
      </c>
      <c r="D61" s="121">
        <v>2</v>
      </c>
      <c r="E61" s="146"/>
      <c r="F61" s="119"/>
      <c r="G61" s="120"/>
      <c r="H61" s="121" t="s">
        <v>356</v>
      </c>
      <c r="I61" s="127" t="s">
        <v>287</v>
      </c>
      <c r="J61" s="118">
        <v>4</v>
      </c>
    </row>
    <row r="62" spans="1:10" x14ac:dyDescent="0.35">
      <c r="A62" s="138">
        <v>30</v>
      </c>
      <c r="B62" s="121" t="s">
        <v>131</v>
      </c>
      <c r="C62" s="145" t="s">
        <v>38</v>
      </c>
      <c r="D62" s="121">
        <v>2</v>
      </c>
      <c r="E62" s="146"/>
      <c r="F62" s="119"/>
      <c r="G62" s="120"/>
      <c r="H62" s="147"/>
      <c r="I62" s="127"/>
      <c r="J62" s="121"/>
    </row>
    <row r="63" spans="1:10" x14ac:dyDescent="0.35">
      <c r="A63" s="138">
        <v>31</v>
      </c>
      <c r="B63" s="121" t="s">
        <v>132</v>
      </c>
      <c r="C63" s="145" t="s">
        <v>74</v>
      </c>
      <c r="D63" s="121">
        <v>2</v>
      </c>
      <c r="E63" s="146"/>
      <c r="F63" s="119"/>
      <c r="G63" s="120"/>
      <c r="H63" s="147"/>
      <c r="I63" s="127"/>
      <c r="J63" s="121"/>
    </row>
    <row r="64" spans="1:10" x14ac:dyDescent="0.35">
      <c r="A64" s="138">
        <v>32</v>
      </c>
      <c r="B64" s="138" t="s">
        <v>133</v>
      </c>
      <c r="C64" s="132" t="s">
        <v>40</v>
      </c>
      <c r="D64" s="111">
        <v>2</v>
      </c>
      <c r="E64" s="139"/>
      <c r="F64" s="103"/>
      <c r="G64" s="115"/>
      <c r="H64" s="111" t="s">
        <v>357</v>
      </c>
      <c r="I64" s="125" t="s">
        <v>358</v>
      </c>
      <c r="J64" s="118">
        <v>4</v>
      </c>
    </row>
    <row r="65" spans="1:11" x14ac:dyDescent="0.35">
      <c r="A65" s="138">
        <v>33</v>
      </c>
      <c r="B65" s="138" t="s">
        <v>134</v>
      </c>
      <c r="C65" s="132" t="s">
        <v>58</v>
      </c>
      <c r="D65" s="111">
        <v>2</v>
      </c>
      <c r="E65" s="139"/>
      <c r="F65" s="103"/>
      <c r="G65" s="115"/>
      <c r="H65" s="130"/>
      <c r="I65" s="125"/>
      <c r="J65" s="111"/>
    </row>
    <row r="66" spans="1:11" x14ac:dyDescent="0.35">
      <c r="A66" s="138">
        <v>34</v>
      </c>
      <c r="B66" s="121" t="s">
        <v>135</v>
      </c>
      <c r="C66" s="145" t="s">
        <v>183</v>
      </c>
      <c r="D66" s="121">
        <v>3</v>
      </c>
      <c r="E66" s="146"/>
      <c r="F66" s="119"/>
      <c r="G66" s="120"/>
      <c r="H66" s="121" t="s">
        <v>359</v>
      </c>
      <c r="I66" s="127" t="s">
        <v>395</v>
      </c>
      <c r="J66" s="118">
        <v>2</v>
      </c>
    </row>
    <row r="67" spans="1:11" x14ac:dyDescent="0.35">
      <c r="A67" s="138">
        <v>35</v>
      </c>
      <c r="B67" s="138" t="s">
        <v>136</v>
      </c>
      <c r="C67" s="132" t="s">
        <v>186</v>
      </c>
      <c r="D67" s="111">
        <v>3</v>
      </c>
      <c r="E67" s="139"/>
      <c r="F67" s="103"/>
      <c r="G67" s="115"/>
      <c r="H67" s="111" t="s">
        <v>360</v>
      </c>
      <c r="I67" s="125" t="s">
        <v>186</v>
      </c>
      <c r="J67" s="118">
        <v>4</v>
      </c>
    </row>
    <row r="68" spans="1:11" x14ac:dyDescent="0.35">
      <c r="A68" s="138">
        <v>5</v>
      </c>
      <c r="B68" s="138" t="s">
        <v>85</v>
      </c>
      <c r="C68" s="131" t="s">
        <v>59</v>
      </c>
      <c r="D68" s="138">
        <v>3</v>
      </c>
      <c r="E68" s="139"/>
      <c r="F68" s="128" t="s">
        <v>361</v>
      </c>
      <c r="G68" s="129" t="s">
        <v>362</v>
      </c>
      <c r="H68" s="111" t="s">
        <v>363</v>
      </c>
      <c r="I68" s="130" t="s">
        <v>364</v>
      </c>
      <c r="J68" s="101">
        <v>2</v>
      </c>
    </row>
    <row r="69" spans="1:11" x14ac:dyDescent="0.35">
      <c r="A69" s="150">
        <v>3</v>
      </c>
      <c r="B69" s="138" t="s">
        <v>101</v>
      </c>
      <c r="C69" s="131" t="s">
        <v>25</v>
      </c>
      <c r="D69" s="138">
        <v>2</v>
      </c>
      <c r="E69" s="139"/>
      <c r="F69" s="103"/>
      <c r="G69" s="129" t="s">
        <v>365</v>
      </c>
      <c r="H69" s="111" t="s">
        <v>366</v>
      </c>
      <c r="I69" s="131" t="s">
        <v>25</v>
      </c>
      <c r="J69" s="101">
        <v>2</v>
      </c>
    </row>
    <row r="70" spans="1:11" x14ac:dyDescent="0.35">
      <c r="A70" s="111"/>
      <c r="B70" s="111"/>
      <c r="C70" s="130"/>
      <c r="D70" s="130"/>
      <c r="E70" s="139"/>
      <c r="F70" s="103"/>
      <c r="G70" s="103"/>
      <c r="H70" s="111" t="s">
        <v>367</v>
      </c>
      <c r="I70" s="105" t="s">
        <v>394</v>
      </c>
      <c r="J70" s="101">
        <v>2</v>
      </c>
    </row>
    <row r="71" spans="1:11" x14ac:dyDescent="0.35">
      <c r="A71" s="111"/>
      <c r="B71" s="111"/>
      <c r="C71" s="130"/>
      <c r="D71" s="130"/>
      <c r="E71" s="139"/>
      <c r="F71" s="103"/>
      <c r="G71" s="103"/>
      <c r="H71" s="111" t="s">
        <v>368</v>
      </c>
      <c r="I71" s="131" t="s">
        <v>369</v>
      </c>
      <c r="J71" s="101">
        <v>2</v>
      </c>
    </row>
    <row r="72" spans="1:11" x14ac:dyDescent="0.35">
      <c r="A72" s="111"/>
      <c r="B72" s="111"/>
      <c r="C72" s="130"/>
      <c r="D72" s="130"/>
      <c r="E72" s="139"/>
      <c r="F72" s="103"/>
      <c r="G72" s="103"/>
      <c r="H72" s="111" t="s">
        <v>370</v>
      </c>
      <c r="I72" s="132" t="s">
        <v>371</v>
      </c>
      <c r="J72" s="101">
        <v>2</v>
      </c>
    </row>
    <row r="73" spans="1:11" x14ac:dyDescent="0.35">
      <c r="A73" s="138">
        <v>2</v>
      </c>
      <c r="B73" s="138" t="s">
        <v>100</v>
      </c>
      <c r="C73" s="131" t="s">
        <v>54</v>
      </c>
      <c r="D73" s="138">
        <v>2</v>
      </c>
      <c r="E73" s="139"/>
      <c r="F73" s="103"/>
      <c r="G73" s="133"/>
      <c r="H73" s="111" t="s">
        <v>372</v>
      </c>
      <c r="I73" s="131" t="s">
        <v>430</v>
      </c>
      <c r="J73" s="101">
        <v>2</v>
      </c>
      <c r="K73" s="821" t="s">
        <v>426</v>
      </c>
    </row>
    <row r="74" spans="1:11" x14ac:dyDescent="0.35">
      <c r="A74" s="150">
        <v>5</v>
      </c>
      <c r="B74" s="138" t="s">
        <v>103</v>
      </c>
      <c r="C74" s="131" t="s">
        <v>53</v>
      </c>
      <c r="D74" s="138"/>
      <c r="E74" s="139"/>
      <c r="F74" s="103"/>
      <c r="G74" s="133"/>
      <c r="H74" s="111" t="s">
        <v>373</v>
      </c>
      <c r="I74" s="131" t="s">
        <v>31</v>
      </c>
      <c r="J74" s="101">
        <v>2</v>
      </c>
      <c r="K74" s="821"/>
    </row>
    <row r="75" spans="1:11" x14ac:dyDescent="0.35">
      <c r="A75" s="138">
        <v>4</v>
      </c>
      <c r="B75" s="138" t="s">
        <v>102</v>
      </c>
      <c r="C75" s="131" t="s">
        <v>31</v>
      </c>
      <c r="D75" s="138"/>
      <c r="E75" s="139"/>
      <c r="F75" s="103"/>
      <c r="G75" s="133"/>
      <c r="H75" s="111" t="s">
        <v>374</v>
      </c>
      <c r="I75" s="105" t="s">
        <v>375</v>
      </c>
      <c r="J75" s="101">
        <v>2</v>
      </c>
      <c r="K75" s="821"/>
    </row>
    <row r="76" spans="1:11" x14ac:dyDescent="0.35">
      <c r="A76" s="111">
        <v>4</v>
      </c>
      <c r="B76" s="138" t="s">
        <v>98</v>
      </c>
      <c r="C76" s="132" t="s">
        <v>36</v>
      </c>
      <c r="D76" s="111">
        <v>2</v>
      </c>
      <c r="E76" s="139"/>
      <c r="F76" s="103"/>
      <c r="G76" s="133"/>
      <c r="H76" s="111" t="s">
        <v>376</v>
      </c>
      <c r="I76" s="105" t="s">
        <v>63</v>
      </c>
      <c r="J76" s="101">
        <v>2</v>
      </c>
      <c r="K76" s="821"/>
    </row>
    <row r="77" spans="1:11" x14ac:dyDescent="0.35">
      <c r="A77" s="138">
        <v>3</v>
      </c>
      <c r="B77" s="138" t="s">
        <v>97</v>
      </c>
      <c r="C77" s="132" t="s">
        <v>63</v>
      </c>
      <c r="D77" s="111">
        <v>2</v>
      </c>
      <c r="E77" s="139"/>
      <c r="F77" s="103"/>
      <c r="G77" s="133"/>
      <c r="H77" s="111" t="s">
        <v>377</v>
      </c>
      <c r="I77" s="105" t="s">
        <v>427</v>
      </c>
      <c r="J77" s="101">
        <v>2</v>
      </c>
      <c r="K77" s="821"/>
    </row>
    <row r="78" spans="1:11" x14ac:dyDescent="0.35">
      <c r="A78" s="141"/>
      <c r="B78" s="141"/>
      <c r="C78" s="139"/>
      <c r="D78" s="139">
        <f>SUM(D3:D77)</f>
        <v>153</v>
      </c>
      <c r="E78" s="139"/>
      <c r="F78" s="97"/>
      <c r="G78" s="97"/>
      <c r="H78" s="97"/>
      <c r="I78" s="97"/>
      <c r="J78" s="134">
        <f>SUM(J68:J72)</f>
        <v>10</v>
      </c>
    </row>
  </sheetData>
  <mergeCells count="3">
    <mergeCell ref="A1:D1"/>
    <mergeCell ref="F1:J1"/>
    <mergeCell ref="K73:K7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9" zoomScale="85" zoomScaleNormal="85" zoomScalePageLayoutView="70" workbookViewId="0">
      <selection sqref="A1:D1"/>
    </sheetView>
  </sheetViews>
  <sheetFormatPr defaultColWidth="9.1796875" defaultRowHeight="14.5" x14ac:dyDescent="0.35"/>
  <cols>
    <col min="1" max="1" width="28.1796875" style="28" customWidth="1"/>
    <col min="2" max="2" width="1.7265625" style="28" customWidth="1"/>
    <col min="3" max="3" width="3.7265625" style="20" customWidth="1"/>
    <col min="4" max="4" width="105.26953125" style="24" customWidth="1"/>
    <col min="5" max="16384" width="9.1796875" style="13"/>
  </cols>
  <sheetData>
    <row r="1" spans="1:4" ht="18.5" x14ac:dyDescent="0.35">
      <c r="A1" s="651" t="s">
        <v>446</v>
      </c>
      <c r="B1" s="651"/>
      <c r="C1" s="651"/>
      <c r="D1" s="651"/>
    </row>
    <row r="2" spans="1:4" ht="18.5" x14ac:dyDescent="0.35">
      <c r="A2" s="651" t="s">
        <v>831</v>
      </c>
      <c r="B2" s="651"/>
      <c r="C2" s="651"/>
      <c r="D2" s="651"/>
    </row>
    <row r="3" spans="1:4" ht="18.5" x14ac:dyDescent="0.35">
      <c r="A3" s="651" t="s">
        <v>832</v>
      </c>
      <c r="B3" s="651"/>
      <c r="C3" s="651"/>
      <c r="D3" s="651"/>
    </row>
    <row r="4" spans="1:4" x14ac:dyDescent="0.35">
      <c r="A4" s="25"/>
      <c r="B4" s="25"/>
      <c r="C4" s="25"/>
      <c r="D4" s="25"/>
    </row>
    <row r="5" spans="1:4" x14ac:dyDescent="0.35">
      <c r="A5" s="26" t="s">
        <v>157</v>
      </c>
      <c r="B5" s="26" t="s">
        <v>181</v>
      </c>
      <c r="C5" s="654" t="s">
        <v>175</v>
      </c>
      <c r="D5" s="654"/>
    </row>
    <row r="6" spans="1:4" x14ac:dyDescent="0.35">
      <c r="A6" s="26" t="s">
        <v>158</v>
      </c>
      <c r="B6" s="26" t="s">
        <v>181</v>
      </c>
      <c r="C6" s="647" t="s">
        <v>176</v>
      </c>
      <c r="D6" s="647"/>
    </row>
    <row r="7" spans="1:4" x14ac:dyDescent="0.35">
      <c r="A7" s="26" t="s">
        <v>159</v>
      </c>
      <c r="B7" s="26" t="s">
        <v>181</v>
      </c>
      <c r="C7" s="647">
        <v>79203</v>
      </c>
      <c r="D7" s="647"/>
    </row>
    <row r="8" spans="1:4" x14ac:dyDescent="0.35">
      <c r="A8" s="26" t="s">
        <v>160</v>
      </c>
      <c r="B8" s="26" t="s">
        <v>181</v>
      </c>
      <c r="C8" s="647" t="s">
        <v>748</v>
      </c>
      <c r="D8" s="647"/>
    </row>
    <row r="9" spans="1:4" x14ac:dyDescent="0.35">
      <c r="A9" s="26" t="s">
        <v>161</v>
      </c>
      <c r="B9" s="26" t="s">
        <v>181</v>
      </c>
      <c r="C9" s="647" t="s">
        <v>749</v>
      </c>
      <c r="D9" s="647"/>
    </row>
    <row r="10" spans="1:4" x14ac:dyDescent="0.35">
      <c r="A10" s="26" t="s">
        <v>162</v>
      </c>
      <c r="B10" s="26" t="s">
        <v>181</v>
      </c>
      <c r="C10" s="647" t="s">
        <v>750</v>
      </c>
      <c r="D10" s="647"/>
    </row>
    <row r="11" spans="1:4" x14ac:dyDescent="0.35">
      <c r="A11" s="26" t="s">
        <v>163</v>
      </c>
      <c r="B11" s="26" t="s">
        <v>181</v>
      </c>
      <c r="C11" s="645" t="s">
        <v>751</v>
      </c>
      <c r="D11" s="645"/>
    </row>
    <row r="12" spans="1:4" x14ac:dyDescent="0.35">
      <c r="A12" s="26" t="s">
        <v>192</v>
      </c>
      <c r="B12" s="26" t="s">
        <v>181</v>
      </c>
      <c r="C12" s="645" t="s">
        <v>752</v>
      </c>
      <c r="D12" s="645"/>
    </row>
    <row r="13" spans="1:4" x14ac:dyDescent="0.35">
      <c r="A13" s="26" t="s">
        <v>191</v>
      </c>
      <c r="B13" s="26" t="s">
        <v>181</v>
      </c>
      <c r="C13" s="645" t="s">
        <v>753</v>
      </c>
      <c r="D13" s="645"/>
    </row>
    <row r="14" spans="1:4" x14ac:dyDescent="0.35">
      <c r="A14" s="26" t="s">
        <v>163</v>
      </c>
      <c r="B14" s="26" t="s">
        <v>181</v>
      </c>
      <c r="C14" s="646" t="s">
        <v>754</v>
      </c>
      <c r="D14" s="646"/>
    </row>
    <row r="15" spans="1:4" x14ac:dyDescent="0.35">
      <c r="A15" s="26" t="s">
        <v>164</v>
      </c>
      <c r="B15" s="26" t="s">
        <v>181</v>
      </c>
      <c r="C15" s="650" t="s">
        <v>755</v>
      </c>
      <c r="D15" s="650"/>
    </row>
    <row r="16" spans="1:4" x14ac:dyDescent="0.35">
      <c r="A16" s="26" t="s">
        <v>165</v>
      </c>
      <c r="B16" s="26" t="s">
        <v>181</v>
      </c>
      <c r="C16" s="647" t="s">
        <v>177</v>
      </c>
      <c r="D16" s="647"/>
    </row>
    <row r="17" spans="1:4" x14ac:dyDescent="0.35">
      <c r="A17" s="26" t="s">
        <v>166</v>
      </c>
      <c r="B17" s="26" t="s">
        <v>181</v>
      </c>
      <c r="C17" s="653">
        <v>68136</v>
      </c>
      <c r="D17" s="653"/>
    </row>
    <row r="18" spans="1:4" x14ac:dyDescent="0.35">
      <c r="A18" s="26" t="s">
        <v>167</v>
      </c>
      <c r="B18" s="26" t="s">
        <v>181</v>
      </c>
      <c r="C18" s="647" t="s">
        <v>178</v>
      </c>
      <c r="D18" s="647"/>
    </row>
    <row r="19" spans="1:4" x14ac:dyDescent="0.35">
      <c r="A19" s="26" t="s">
        <v>168</v>
      </c>
      <c r="B19" s="26" t="s">
        <v>181</v>
      </c>
      <c r="C19" s="647" t="s">
        <v>179</v>
      </c>
      <c r="D19" s="647"/>
    </row>
    <row r="20" spans="1:4" x14ac:dyDescent="0.35">
      <c r="A20" s="26" t="s">
        <v>169</v>
      </c>
      <c r="B20" s="26" t="s">
        <v>181</v>
      </c>
      <c r="C20" s="652" t="s">
        <v>756</v>
      </c>
      <c r="D20" s="652"/>
    </row>
    <row r="21" spans="1:4" x14ac:dyDescent="0.35">
      <c r="A21" s="26" t="s">
        <v>170</v>
      </c>
      <c r="B21" s="26" t="s">
        <v>181</v>
      </c>
      <c r="C21" s="649" t="s">
        <v>180</v>
      </c>
      <c r="D21" s="649"/>
    </row>
    <row r="22" spans="1:4" x14ac:dyDescent="0.35">
      <c r="A22" s="26" t="s">
        <v>171</v>
      </c>
      <c r="B22" s="26" t="s">
        <v>181</v>
      </c>
      <c r="C22" s="648" t="s">
        <v>757</v>
      </c>
      <c r="D22" s="648"/>
    </row>
    <row r="23" spans="1:4" ht="78.650000000000006" customHeight="1" x14ac:dyDescent="0.35">
      <c r="A23" s="26" t="s">
        <v>172</v>
      </c>
      <c r="B23" s="26" t="s">
        <v>181</v>
      </c>
      <c r="C23" s="647" t="s">
        <v>758</v>
      </c>
      <c r="D23" s="647"/>
    </row>
    <row r="24" spans="1:4" x14ac:dyDescent="0.35">
      <c r="A24" s="13"/>
      <c r="B24" s="13"/>
      <c r="C24" s="13"/>
      <c r="D24" s="13"/>
    </row>
    <row r="25" spans="1:4" x14ac:dyDescent="0.35">
      <c r="A25" s="13"/>
      <c r="B25" s="13"/>
      <c r="C25" s="13"/>
      <c r="D25" s="13"/>
    </row>
    <row r="26" spans="1:4" x14ac:dyDescent="0.35">
      <c r="A26" s="13"/>
      <c r="B26" s="13"/>
      <c r="C26" s="13"/>
      <c r="D26" s="13"/>
    </row>
    <row r="27" spans="1:4" x14ac:dyDescent="0.35">
      <c r="A27" s="13"/>
      <c r="B27" s="13"/>
      <c r="C27" s="13"/>
      <c r="D27" s="13"/>
    </row>
    <row r="28" spans="1:4" x14ac:dyDescent="0.35">
      <c r="A28" s="13"/>
      <c r="B28" s="13"/>
      <c r="C28" s="13"/>
      <c r="D28" s="13"/>
    </row>
    <row r="29" spans="1:4" x14ac:dyDescent="0.35">
      <c r="A29" s="13"/>
      <c r="B29" s="13"/>
      <c r="C29" s="13"/>
      <c r="D29" s="13"/>
    </row>
    <row r="30" spans="1:4" x14ac:dyDescent="0.35">
      <c r="A30" s="13"/>
      <c r="B30" s="13"/>
      <c r="C30" s="13"/>
      <c r="D30" s="13"/>
    </row>
    <row r="31" spans="1:4" x14ac:dyDescent="0.35">
      <c r="A31" s="13"/>
      <c r="B31" s="13"/>
      <c r="C31" s="13"/>
      <c r="D31" s="13"/>
    </row>
    <row r="32" spans="1:4" x14ac:dyDescent="0.35">
      <c r="A32" s="13"/>
      <c r="B32" s="13"/>
      <c r="C32" s="13"/>
      <c r="D32" s="13"/>
    </row>
    <row r="33" s="13" customFormat="1" x14ac:dyDescent="0.35"/>
    <row r="34" s="13" customFormat="1" x14ac:dyDescent="0.35"/>
  </sheetData>
  <mergeCells count="22">
    <mergeCell ref="A1:D1"/>
    <mergeCell ref="C20:D20"/>
    <mergeCell ref="C19:D19"/>
    <mergeCell ref="C18:D18"/>
    <mergeCell ref="C17:D17"/>
    <mergeCell ref="C16:D16"/>
    <mergeCell ref="C5:D5"/>
    <mergeCell ref="C11:D11"/>
    <mergeCell ref="C10:D10"/>
    <mergeCell ref="C9:D9"/>
    <mergeCell ref="C8:D8"/>
    <mergeCell ref="C7:D7"/>
    <mergeCell ref="A2:D2"/>
    <mergeCell ref="A3:D3"/>
    <mergeCell ref="C6:D6"/>
    <mergeCell ref="C13:D13"/>
    <mergeCell ref="C12:D12"/>
    <mergeCell ref="C14:D14"/>
    <mergeCell ref="C23:D23"/>
    <mergeCell ref="C22:D22"/>
    <mergeCell ref="C21:D21"/>
    <mergeCell ref="C15:D15"/>
  </mergeCells>
  <hyperlinks>
    <hyperlink ref="C21" r:id="rId1" xr:uid="{00000000-0004-0000-0100-000000000000}"/>
    <hyperlink ref="C20" r:id="rId2" xr:uid="{00000000-0004-0000-0100-000001000000}"/>
  </hyperlinks>
  <pageMargins left="0.5625" right="0.23958333333333301" top="0.92708333333333337" bottom="0.75" header="0.3" footer="0.3"/>
  <pageSetup paperSize="9" scale="99" orientation="landscape" horizontalDpi="300" verticalDpi="300" r:id="rId3"/>
  <headerFooter>
    <oddFooter>&amp;R&amp;P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70" zoomScaleNormal="70" zoomScalePageLayoutView="55" workbookViewId="0">
      <selection activeCell="L1" sqref="L1"/>
    </sheetView>
  </sheetViews>
  <sheetFormatPr defaultRowHeight="14.5" x14ac:dyDescent="0.35"/>
  <cols>
    <col min="16" max="16" width="5.26953125" customWidth="1"/>
  </cols>
  <sheetData/>
  <pageMargins left="9.0277777777777776E-2" right="4.8611111111111112E-2" top="6.9444444444444448E-2" bottom="6.25E-2"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zoomScale="85" zoomScaleNormal="85" zoomScalePageLayoutView="85" workbookViewId="0"/>
  </sheetViews>
  <sheetFormatPr defaultColWidth="8.7265625" defaultRowHeight="14.5" x14ac:dyDescent="0.35"/>
  <cols>
    <col min="1" max="1" width="3.453125" style="13" customWidth="1"/>
    <col min="2" max="2" width="11.7265625" style="23" customWidth="1"/>
    <col min="3" max="3" width="1.54296875" style="23" customWidth="1"/>
    <col min="4" max="4" width="2.81640625" style="23" customWidth="1"/>
    <col min="5" max="5" width="100.453125" style="24" customWidth="1"/>
    <col min="6" max="16384" width="8.7265625" style="13"/>
  </cols>
  <sheetData>
    <row r="1" spans="1:5" x14ac:dyDescent="0.35">
      <c r="A1" s="13" t="s">
        <v>149</v>
      </c>
      <c r="B1" s="17" t="s">
        <v>445</v>
      </c>
      <c r="C1" s="17" t="str">
        <f>'IDENTITAS PRODI-Forlap Dikti'!A2</f>
        <v>PROGRAM STUDI BAHASA DAN SASTRA ARAB (BSA)</v>
      </c>
      <c r="D1" s="17"/>
      <c r="E1" s="18"/>
    </row>
    <row r="3" spans="1:5" ht="31" customHeight="1" x14ac:dyDescent="0.35">
      <c r="B3" s="19" t="s">
        <v>173</v>
      </c>
      <c r="C3" s="19" t="s">
        <v>181</v>
      </c>
      <c r="D3" s="655" t="s">
        <v>759</v>
      </c>
      <c r="E3" s="655"/>
    </row>
    <row r="4" spans="1:5" ht="15.65" customHeight="1" x14ac:dyDescent="0.35">
      <c r="B4" s="19" t="s">
        <v>174</v>
      </c>
      <c r="C4" s="19" t="s">
        <v>181</v>
      </c>
      <c r="D4" s="405">
        <v>1</v>
      </c>
      <c r="E4" s="406" t="s">
        <v>760</v>
      </c>
    </row>
    <row r="5" spans="1:5" ht="15.65" customHeight="1" x14ac:dyDescent="0.35">
      <c r="B5" s="21"/>
      <c r="C5" s="21"/>
      <c r="D5" s="405">
        <v>2</v>
      </c>
      <c r="E5" s="406" t="s">
        <v>761</v>
      </c>
    </row>
    <row r="6" spans="1:5" ht="15.65" customHeight="1" x14ac:dyDescent="0.35">
      <c r="B6" s="21"/>
      <c r="C6" s="21"/>
      <c r="D6" s="405">
        <v>3</v>
      </c>
      <c r="E6" s="406" t="s">
        <v>765</v>
      </c>
    </row>
    <row r="7" spans="1:5" ht="15.65" customHeight="1" x14ac:dyDescent="0.35">
      <c r="B7" s="21"/>
      <c r="C7" s="21"/>
      <c r="D7" s="405">
        <v>4</v>
      </c>
      <c r="E7" s="406" t="s">
        <v>766</v>
      </c>
    </row>
    <row r="8" spans="1:5" ht="43.5" x14ac:dyDescent="0.35">
      <c r="B8" s="22" t="s">
        <v>189</v>
      </c>
      <c r="C8" s="21" t="s">
        <v>181</v>
      </c>
      <c r="D8" s="405">
        <v>1</v>
      </c>
      <c r="E8" s="406" t="s">
        <v>762</v>
      </c>
    </row>
    <row r="9" spans="1:5" ht="15.65" customHeight="1" x14ac:dyDescent="0.35">
      <c r="B9" s="21"/>
      <c r="C9" s="21"/>
      <c r="D9" s="405">
        <v>2</v>
      </c>
      <c r="E9" s="406" t="s">
        <v>763</v>
      </c>
    </row>
    <row r="10" spans="1:5" ht="15.65" customHeight="1" x14ac:dyDescent="0.35">
      <c r="B10" s="21"/>
      <c r="C10" s="21"/>
      <c r="D10" s="405">
        <v>3</v>
      </c>
      <c r="E10" s="406" t="s">
        <v>764</v>
      </c>
    </row>
    <row r="11" spans="1:5" ht="15.65" customHeight="1" x14ac:dyDescent="0.35">
      <c r="B11" s="21"/>
      <c r="C11" s="21"/>
      <c r="D11" s="405">
        <v>4</v>
      </c>
      <c r="E11" s="406" t="s">
        <v>767</v>
      </c>
    </row>
    <row r="12" spans="1:5" x14ac:dyDescent="0.35">
      <c r="D12" s="407"/>
      <c r="E12" s="408"/>
    </row>
    <row r="17" spans="5:5" x14ac:dyDescent="0.35">
      <c r="E17" s="321"/>
    </row>
  </sheetData>
  <mergeCells count="1">
    <mergeCell ref="D3:E3"/>
  </mergeCells>
  <pageMargins left="0.45534722222222224" right="0.42076388888888888" top="0.75" bottom="0.75" header="0.3" footer="0.3"/>
  <pageSetup scale="80" orientation="portrait" horizontalDpi="300" verticalDpi="300" r:id="rId1"/>
  <colBreaks count="1" manualBreakCount="1">
    <brk id="5" max="1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zoomScale="70" zoomScaleNormal="70" zoomScalePageLayoutView="59" workbookViewId="0">
      <pane ySplit="3" topLeftCell="A6" activePane="bottomLeft" state="frozen"/>
      <selection pane="bottomLeft" activeCell="D7" sqref="D7"/>
    </sheetView>
  </sheetViews>
  <sheetFormatPr defaultColWidth="9.1796875" defaultRowHeight="14.5" x14ac:dyDescent="0.35"/>
  <cols>
    <col min="1" max="1" width="4.54296875" style="13" customWidth="1"/>
    <col min="2" max="2" width="5.26953125" style="13" customWidth="1"/>
    <col min="3" max="3" width="22.1796875" style="13" customWidth="1"/>
    <col min="4" max="4" width="102" style="13" customWidth="1"/>
    <col min="5" max="16384" width="9.1796875" style="13"/>
  </cols>
  <sheetData>
    <row r="1" spans="1:4" x14ac:dyDescent="0.35">
      <c r="A1" s="1" t="s">
        <v>154</v>
      </c>
      <c r="B1" s="1" t="s">
        <v>193</v>
      </c>
    </row>
    <row r="2" spans="1:4" ht="34" customHeight="1" x14ac:dyDescent="0.35">
      <c r="B2" s="656" t="s">
        <v>747</v>
      </c>
      <c r="C2" s="657"/>
      <c r="D2" s="657"/>
    </row>
    <row r="3" spans="1:4" x14ac:dyDescent="0.35">
      <c r="B3" s="15" t="s">
        <v>155</v>
      </c>
      <c r="C3" s="15" t="s">
        <v>190</v>
      </c>
      <c r="D3" s="15" t="s">
        <v>194</v>
      </c>
    </row>
    <row r="4" spans="1:4" ht="43.5" x14ac:dyDescent="0.35">
      <c r="B4" s="16">
        <v>1</v>
      </c>
      <c r="C4" s="409" t="s">
        <v>768</v>
      </c>
      <c r="D4" s="643" t="s">
        <v>769</v>
      </c>
    </row>
    <row r="5" spans="1:4" ht="43.5" x14ac:dyDescent="0.35">
      <c r="B5" s="16">
        <v>2</v>
      </c>
      <c r="C5" s="409" t="s">
        <v>770</v>
      </c>
      <c r="D5" s="409" t="s">
        <v>771</v>
      </c>
    </row>
    <row r="6" spans="1:4" ht="29" x14ac:dyDescent="0.35">
      <c r="B6" s="16">
        <v>3</v>
      </c>
      <c r="C6" s="409" t="s">
        <v>772</v>
      </c>
      <c r="D6" s="410" t="s">
        <v>773</v>
      </c>
    </row>
    <row r="7" spans="1:4" ht="43.5" x14ac:dyDescent="0.35">
      <c r="B7" s="16">
        <v>4</v>
      </c>
      <c r="C7" s="822" t="s">
        <v>774</v>
      </c>
      <c r="D7" s="823" t="s">
        <v>775</v>
      </c>
    </row>
  </sheetData>
  <mergeCells count="1">
    <mergeCell ref="B2:D2"/>
  </mergeCells>
  <pageMargins left="0.70621468926553677" right="0.30208333333333331" top="0.98870056497175141" bottom="0.51041666666666663" header="0.3" footer="0.17708333333333334"/>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76"/>
  <sheetViews>
    <sheetView showZeros="0" zoomScale="85" zoomScaleNormal="85" zoomScalePageLayoutView="85" workbookViewId="0">
      <pane ySplit="2" topLeftCell="A19" activePane="bottomLeft" state="frozen"/>
      <selection pane="bottomLeft" activeCell="G1" sqref="G1"/>
    </sheetView>
  </sheetViews>
  <sheetFormatPr defaultRowHeight="14.5" x14ac:dyDescent="0.35"/>
  <cols>
    <col min="1" max="1" width="3.54296875" style="3" customWidth="1"/>
    <col min="2" max="2" width="2.81640625" customWidth="1"/>
    <col min="3" max="3" width="4.54296875" customWidth="1"/>
    <col min="4" max="4" width="15.81640625" customWidth="1"/>
    <col min="5" max="8" width="25.81640625" style="55" customWidth="1"/>
    <col min="9" max="9" width="7.7265625" style="3" customWidth="1"/>
    <col min="10" max="10" width="36.453125" style="513" customWidth="1"/>
    <col min="11" max="11" width="2.54296875" style="192" customWidth="1"/>
    <col min="12" max="12" width="2.54296875" style="70" customWidth="1"/>
    <col min="13" max="13" width="16.26953125" style="70" customWidth="1"/>
    <col min="14" max="14" width="36.54296875" style="70" hidden="1" customWidth="1"/>
    <col min="15" max="15" width="6.26953125" hidden="1" customWidth="1"/>
    <col min="16" max="16" width="17.1796875" style="55" hidden="1" customWidth="1"/>
    <col min="17" max="17" width="2.453125" style="55" hidden="1" customWidth="1"/>
    <col min="18" max="18" width="38.81640625" style="55" hidden="1" customWidth="1"/>
    <col min="19" max="19" width="6.26953125" style="55" hidden="1" customWidth="1"/>
    <col min="20" max="20" width="23.54296875" style="55" hidden="1" customWidth="1"/>
    <col min="21" max="21" width="3" style="55" hidden="1" customWidth="1"/>
    <col min="22" max="22" width="38.81640625" style="55" hidden="1" customWidth="1"/>
    <col min="23" max="23" width="6.26953125" hidden="1" customWidth="1"/>
    <col min="24" max="24" width="23.54296875" hidden="1" customWidth="1"/>
    <col min="25" max="25" width="2.453125" hidden="1" customWidth="1"/>
    <col min="26" max="26" width="38.81640625" style="55" hidden="1" customWidth="1"/>
    <col min="27" max="27" width="6.26953125" hidden="1" customWidth="1"/>
    <col min="28" max="28" width="23.54296875" hidden="1" customWidth="1"/>
    <col min="29" max="29" width="2.26953125" hidden="1" customWidth="1"/>
    <col min="30" max="30" width="38.81640625" style="55" hidden="1" customWidth="1"/>
    <col min="31" max="31" width="6.26953125" hidden="1" customWidth="1"/>
    <col min="32" max="32" width="23.54296875" hidden="1" customWidth="1"/>
    <col min="33" max="33" width="2.26953125" hidden="1" customWidth="1"/>
    <col min="34" max="34" width="38.81640625" style="55" hidden="1" customWidth="1"/>
    <col min="35" max="35" width="6.26953125" hidden="1" customWidth="1"/>
    <col min="36" max="36" width="23.54296875" hidden="1" customWidth="1"/>
    <col min="37" max="37" width="2.26953125" hidden="1" customWidth="1"/>
    <col min="38" max="38" width="38.81640625" style="55" hidden="1" customWidth="1"/>
    <col min="39" max="39" width="6.26953125" hidden="1" customWidth="1"/>
    <col min="40" max="40" width="23.54296875" hidden="1" customWidth="1"/>
    <col min="41" max="41" width="2.26953125" hidden="1" customWidth="1"/>
    <col min="42" max="42" width="38.81640625" style="55" hidden="1" customWidth="1"/>
    <col min="43" max="43" width="6.26953125" hidden="1" customWidth="1"/>
    <col min="44" max="44" width="23.54296875" hidden="1" customWidth="1"/>
    <col min="45" max="45" width="2.26953125" hidden="1" customWidth="1"/>
    <col min="46" max="46" width="38.81640625" style="55" hidden="1" customWidth="1"/>
    <col min="47" max="47" width="8.7265625" hidden="1" customWidth="1"/>
    <col min="48" max="48" width="23.54296875" hidden="1" customWidth="1"/>
    <col min="49" max="49" width="2.26953125" hidden="1" customWidth="1"/>
    <col min="50" max="50" width="38.81640625" style="55" hidden="1" customWidth="1"/>
    <col min="51" max="51" width="8.7265625" hidden="1" customWidth="1"/>
    <col min="52" max="52" width="23.54296875" hidden="1" customWidth="1"/>
    <col min="53" max="53" width="2.26953125" hidden="1" customWidth="1"/>
    <col min="54" max="54" width="38.81640625" style="55" hidden="1" customWidth="1"/>
    <col min="55" max="55" width="8.7265625" hidden="1" customWidth="1"/>
    <col min="56" max="56" width="23.54296875" hidden="1" customWidth="1"/>
    <col min="57" max="57" width="2.26953125" hidden="1" customWidth="1"/>
    <col min="58" max="58" width="38.81640625" style="55" hidden="1" customWidth="1"/>
    <col min="59" max="59" width="8.7265625" hidden="1" customWidth="1"/>
    <col min="60" max="60" width="23.54296875" hidden="1" customWidth="1"/>
    <col min="61" max="61" width="2.26953125" hidden="1" customWidth="1"/>
    <col min="62" max="62" width="38.81640625" style="55" hidden="1" customWidth="1"/>
    <col min="63" max="63" width="8.7265625" hidden="1" customWidth="1"/>
    <col min="64" max="64" width="23.54296875" hidden="1" customWidth="1"/>
    <col min="65" max="65" width="2.26953125" hidden="1" customWidth="1"/>
    <col min="66" max="66" width="38.81640625" style="55" hidden="1" customWidth="1"/>
    <col min="67" max="67" width="8.7265625" hidden="1" customWidth="1"/>
    <col min="68" max="68" width="23.54296875" hidden="1" customWidth="1"/>
    <col min="69" max="69" width="2.26953125" hidden="1" customWidth="1"/>
    <col min="70" max="70" width="38.81640625" style="55" hidden="1" customWidth="1"/>
    <col min="71" max="71" width="8.7265625" hidden="1" customWidth="1"/>
    <col min="72" max="72" width="23.54296875" hidden="1" customWidth="1"/>
    <col min="73" max="73" width="2.26953125" hidden="1" customWidth="1"/>
    <col min="74" max="74" width="38.81640625" style="55" hidden="1" customWidth="1"/>
    <col min="75" max="75" width="8.7265625" hidden="1" customWidth="1"/>
    <col min="76" max="76" width="23.54296875" hidden="1" customWidth="1"/>
    <col min="77" max="77" width="2.26953125" hidden="1" customWidth="1"/>
    <col min="78" max="78" width="38.81640625" style="55" hidden="1" customWidth="1"/>
    <col min="79" max="79" width="8.7265625" hidden="1" customWidth="1"/>
    <col min="80" max="80" width="23.54296875" hidden="1" customWidth="1"/>
    <col min="81" max="81" width="2.26953125" hidden="1" customWidth="1"/>
    <col min="82" max="82" width="38.81640625" style="55" hidden="1" customWidth="1"/>
    <col min="83" max="83" width="8.7265625" hidden="1" customWidth="1"/>
    <col min="84" max="84" width="23.54296875" hidden="1" customWidth="1"/>
    <col min="85" max="85" width="8.7265625" hidden="1" customWidth="1"/>
    <col min="86" max="86" width="43.54296875" customWidth="1"/>
  </cols>
  <sheetData>
    <row r="1" spans="1:82" x14ac:dyDescent="0.35">
      <c r="A1" s="4" t="s">
        <v>200</v>
      </c>
      <c r="B1" s="5" t="s">
        <v>199</v>
      </c>
      <c r="C1" s="5"/>
    </row>
    <row r="2" spans="1:82" ht="48.65" customHeight="1" x14ac:dyDescent="0.35">
      <c r="B2" s="658" t="s">
        <v>833</v>
      </c>
      <c r="C2" s="658"/>
      <c r="D2" s="658"/>
      <c r="E2" s="658"/>
      <c r="F2" s="658"/>
      <c r="G2" s="658"/>
      <c r="H2" s="658"/>
      <c r="I2" s="658"/>
    </row>
    <row r="3" spans="1:82" x14ac:dyDescent="0.35">
      <c r="B3" s="4" t="s">
        <v>150</v>
      </c>
      <c r="C3" s="1" t="s">
        <v>198</v>
      </c>
    </row>
    <row r="4" spans="1:82" s="2" customFormat="1" ht="29.5" customHeight="1" x14ac:dyDescent="0.35">
      <c r="C4" s="14" t="s">
        <v>70</v>
      </c>
      <c r="D4" s="14" t="s">
        <v>195</v>
      </c>
      <c r="E4" s="14" t="s">
        <v>196</v>
      </c>
      <c r="F4" s="14" t="s">
        <v>437</v>
      </c>
      <c r="G4" s="14" t="s">
        <v>438</v>
      </c>
      <c r="H4" s="14" t="s">
        <v>197</v>
      </c>
      <c r="I4" s="14" t="s">
        <v>211</v>
      </c>
      <c r="J4" s="15" t="s">
        <v>390</v>
      </c>
      <c r="K4" s="21"/>
      <c r="L4" s="28"/>
      <c r="M4" s="28"/>
      <c r="N4" s="28"/>
      <c r="P4" s="186"/>
      <c r="Q4" s="186"/>
      <c r="R4" s="186"/>
      <c r="S4" s="186"/>
      <c r="T4" s="186"/>
      <c r="U4" s="186"/>
      <c r="V4" s="186"/>
      <c r="Z4" s="186"/>
      <c r="AD4" s="186"/>
      <c r="AH4" s="186"/>
      <c r="AL4" s="186"/>
      <c r="AP4" s="186"/>
      <c r="AT4" s="186"/>
      <c r="AX4" s="186"/>
      <c r="BB4" s="186"/>
      <c r="BF4" s="186"/>
      <c r="BJ4" s="186"/>
      <c r="BN4" s="186"/>
      <c r="BR4" s="186"/>
      <c r="BV4" s="186"/>
      <c r="BZ4" s="186"/>
      <c r="CD4" s="186"/>
    </row>
    <row r="5" spans="1:82" ht="87" x14ac:dyDescent="0.35">
      <c r="C5" s="85">
        <v>1</v>
      </c>
      <c r="D5" s="32" t="s">
        <v>213</v>
      </c>
      <c r="E5" s="32" t="s">
        <v>776</v>
      </c>
      <c r="F5" s="32" t="str">
        <f>E5</f>
        <v>Bertakwa kepada Tuhan Yang Maha Esa dan mampu menunjukkan sikap religius dalam kehidupan perseorangan, masyarakat dan bangsa;</v>
      </c>
      <c r="G5" s="32" t="str">
        <f>E5</f>
        <v>Bertakwa kepada Tuhan Yang Maha Esa dan mampu menunjukkan sikap religius dalam kehidupan perseorangan, masyarakat dan bangsa;</v>
      </c>
      <c r="H5" s="32" t="str">
        <f>E5</f>
        <v>Bertakwa kepada Tuhan Yang Maha Esa dan mampu menunjukkan sikap religius dalam kehidupan perseorangan, masyarakat dan bangsa;</v>
      </c>
      <c r="I5" s="85" t="s">
        <v>613</v>
      </c>
      <c r="J5" s="586" t="s">
        <v>1153</v>
      </c>
    </row>
    <row r="6" spans="1:82" ht="409.5" x14ac:dyDescent="0.35">
      <c r="C6" s="85">
        <v>2</v>
      </c>
      <c r="D6" s="32" t="s">
        <v>213</v>
      </c>
      <c r="E6" s="32" t="s">
        <v>215</v>
      </c>
      <c r="F6" s="32" t="str">
        <f t="shared" ref="F6:F22" si="0">E6</f>
        <v>Menjunjung tinggi nilai kemanusiaan dalam menjalankan tugas berdasarkan agama, moral, dan etika;</v>
      </c>
      <c r="G6" s="32" t="str">
        <f t="shared" ref="G6:G22" si="1">E6</f>
        <v>Menjunjung tinggi nilai kemanusiaan dalam menjalankan tugas berdasarkan agama, moral, dan etika;</v>
      </c>
      <c r="H6" s="32" t="str">
        <f t="shared" ref="H6:H22" si="2">E6</f>
        <v>Menjunjung tinggi nilai kemanusiaan dalam menjalankan tugas berdasarkan agama, moral, dan etika;</v>
      </c>
      <c r="I6" s="85" t="s">
        <v>614</v>
      </c>
      <c r="J6" s="55" t="s">
        <v>987</v>
      </c>
    </row>
    <row r="7" spans="1:82" ht="87" x14ac:dyDescent="0.35">
      <c r="C7" s="85">
        <v>3</v>
      </c>
      <c r="D7" s="32" t="s">
        <v>213</v>
      </c>
      <c r="E7" s="32" t="s">
        <v>216</v>
      </c>
      <c r="F7" s="32" t="str">
        <f t="shared" si="0"/>
        <v>Berkontribusi dalam peningkatan mutu kehidupan bermasyarakat, berbangsa, bernegara, dan kemajuan peradaban berdasarkan Pancasila;</v>
      </c>
      <c r="G7" s="32" t="str">
        <f t="shared" si="1"/>
        <v>Berkontribusi dalam peningkatan mutu kehidupan bermasyarakat, berbangsa, bernegara, dan kemajuan peradaban berdasarkan Pancasila;</v>
      </c>
      <c r="H7" s="32" t="str">
        <f t="shared" si="2"/>
        <v>Berkontribusi dalam peningkatan mutu kehidupan bermasyarakat, berbangsa, bernegara, dan kemajuan peradaban berdasarkan Pancasila;</v>
      </c>
      <c r="I7" s="85" t="s">
        <v>615</v>
      </c>
      <c r="J7" s="512" t="s">
        <v>982</v>
      </c>
    </row>
    <row r="8" spans="1:82" ht="87" x14ac:dyDescent="0.35">
      <c r="C8" s="85">
        <v>4</v>
      </c>
      <c r="D8" s="32" t="s">
        <v>213</v>
      </c>
      <c r="E8" s="32" t="s">
        <v>217</v>
      </c>
      <c r="F8" s="32" t="str">
        <f t="shared" si="0"/>
        <v>Berperan sebagai warga negara yang bangga dan cinta tanah air, memiliki nasionalisme serta rasa tanggung jawab pada negara dan bangsa;</v>
      </c>
      <c r="G8" s="32" t="str">
        <f t="shared" si="1"/>
        <v>Berperan sebagai warga negara yang bangga dan cinta tanah air, memiliki nasionalisme serta rasa tanggung jawab pada negara dan bangsa;</v>
      </c>
      <c r="H8" s="32" t="str">
        <f t="shared" si="2"/>
        <v>Berperan sebagai warga negara yang bangga dan cinta tanah air, memiliki nasionalisme serta rasa tanggung jawab pada negara dan bangsa;</v>
      </c>
      <c r="I8" s="85" t="s">
        <v>616</v>
      </c>
      <c r="J8" s="512" t="s">
        <v>983</v>
      </c>
    </row>
    <row r="9" spans="1:82" ht="72.5" x14ac:dyDescent="0.35">
      <c r="C9" s="85">
        <v>5</v>
      </c>
      <c r="D9" s="32" t="s">
        <v>213</v>
      </c>
      <c r="E9" s="32" t="s">
        <v>218</v>
      </c>
      <c r="F9" s="32" t="str">
        <f t="shared" si="0"/>
        <v>Menghargai keanekaragaman budaya, pandangan, agama, dan kepercayaan, serta pendapat atau temuan orisinal orang lain;</v>
      </c>
      <c r="G9" s="32" t="str">
        <f t="shared" si="1"/>
        <v>Menghargai keanekaragaman budaya, pandangan, agama, dan kepercayaan, serta pendapat atau temuan orisinal orang lain;</v>
      </c>
      <c r="H9" s="32" t="str">
        <f t="shared" si="2"/>
        <v>Menghargai keanekaragaman budaya, pandangan, agama, dan kepercayaan, serta pendapat atau temuan orisinal orang lain;</v>
      </c>
      <c r="I9" s="85" t="s">
        <v>617</v>
      </c>
      <c r="J9" s="512" t="s">
        <v>984</v>
      </c>
    </row>
    <row r="10" spans="1:82" ht="58" x14ac:dyDescent="0.35">
      <c r="C10" s="85">
        <v>6</v>
      </c>
      <c r="D10" s="32" t="s">
        <v>213</v>
      </c>
      <c r="E10" s="32" t="s">
        <v>219</v>
      </c>
      <c r="F10" s="32" t="str">
        <f t="shared" si="0"/>
        <v>Bekerja sama dan memiliki kepekaan sosial serta kepedulian terhadap masyarakat dan lingkungan;</v>
      </c>
      <c r="G10" s="32" t="str">
        <f t="shared" si="1"/>
        <v>Bekerja sama dan memiliki kepekaan sosial serta kepedulian terhadap masyarakat dan lingkungan;</v>
      </c>
      <c r="H10" s="32" t="str">
        <f t="shared" si="2"/>
        <v>Bekerja sama dan memiliki kepekaan sosial serta kepedulian terhadap masyarakat dan lingkungan;</v>
      </c>
      <c r="I10" s="85" t="s">
        <v>618</v>
      </c>
      <c r="J10" s="512" t="s">
        <v>187</v>
      </c>
    </row>
    <row r="11" spans="1:82" ht="58" x14ac:dyDescent="0.35">
      <c r="C11" s="85">
        <v>7</v>
      </c>
      <c r="D11" s="32" t="s">
        <v>213</v>
      </c>
      <c r="E11" s="32" t="s">
        <v>220</v>
      </c>
      <c r="F11" s="32" t="str">
        <f t="shared" si="0"/>
        <v>Taat hukum dan disiplin dalam kehidupan bermasyarakat dan bernegara;</v>
      </c>
      <c r="G11" s="32" t="str">
        <f t="shared" si="1"/>
        <v>Taat hukum dan disiplin dalam kehidupan bermasyarakat dan bernegara;</v>
      </c>
      <c r="H11" s="32" t="str">
        <f t="shared" si="2"/>
        <v>Taat hukum dan disiplin dalam kehidupan bermasyarakat dan bernegara;</v>
      </c>
      <c r="I11" s="85" t="s">
        <v>619</v>
      </c>
      <c r="J11" s="512" t="s">
        <v>261</v>
      </c>
    </row>
    <row r="12" spans="1:82" ht="29" x14ac:dyDescent="0.35">
      <c r="C12" s="85">
        <v>8</v>
      </c>
      <c r="D12" s="32" t="s">
        <v>213</v>
      </c>
      <c r="E12" s="32" t="s">
        <v>221</v>
      </c>
      <c r="F12" s="32" t="str">
        <f t="shared" si="0"/>
        <v>Menginternalisasi nilai, norma, dan etika akademik;</v>
      </c>
      <c r="G12" s="32" t="str">
        <f t="shared" si="1"/>
        <v>Menginternalisasi nilai, norma, dan etika akademik;</v>
      </c>
      <c r="H12" s="32" t="str">
        <f t="shared" si="2"/>
        <v>Menginternalisasi nilai, norma, dan etika akademik;</v>
      </c>
      <c r="I12" s="85" t="s">
        <v>620</v>
      </c>
      <c r="J12" s="512" t="s">
        <v>985</v>
      </c>
    </row>
    <row r="13" spans="1:82" ht="409.5" x14ac:dyDescent="0.35">
      <c r="C13" s="85">
        <v>9</v>
      </c>
      <c r="D13" s="32" t="s">
        <v>213</v>
      </c>
      <c r="E13" s="32" t="s">
        <v>222</v>
      </c>
      <c r="F13" s="32" t="str">
        <f t="shared" si="0"/>
        <v>Menunjukkan sikap bertanggungjawab atas pekerjaan di bidang keahliannya secara mandiri;</v>
      </c>
      <c r="G13" s="32" t="str">
        <f t="shared" si="1"/>
        <v>Menunjukkan sikap bertanggungjawab atas pekerjaan di bidang keahliannya secara mandiri;</v>
      </c>
      <c r="H13" s="32" t="str">
        <f t="shared" si="2"/>
        <v>Menunjukkan sikap bertanggungjawab atas pekerjaan di bidang keahliannya secara mandiri;</v>
      </c>
      <c r="I13" s="85" t="s">
        <v>621</v>
      </c>
      <c r="J13" s="55" t="s">
        <v>987</v>
      </c>
    </row>
    <row r="14" spans="1:82" ht="43.5" x14ac:dyDescent="0.35">
      <c r="C14" s="85">
        <v>10</v>
      </c>
      <c r="D14" s="32" t="s">
        <v>213</v>
      </c>
      <c r="E14" s="32" t="s">
        <v>223</v>
      </c>
      <c r="F14" s="32" t="str">
        <f t="shared" si="0"/>
        <v>Menginternalisasi semangat kemandirian, kejuangan, dan kewirausahaan;</v>
      </c>
      <c r="G14" s="32" t="str">
        <f t="shared" si="1"/>
        <v>Menginternalisasi semangat kemandirian, kejuangan, dan kewirausahaan;</v>
      </c>
      <c r="H14" s="32" t="str">
        <f t="shared" si="2"/>
        <v>Menginternalisasi semangat kemandirian, kejuangan, dan kewirausahaan;</v>
      </c>
      <c r="I14" s="85" t="s">
        <v>622</v>
      </c>
      <c r="J14" s="586" t="s">
        <v>25</v>
      </c>
    </row>
    <row r="15" spans="1:82" ht="72.5" x14ac:dyDescent="0.35">
      <c r="C15" s="85">
        <v>11</v>
      </c>
      <c r="D15" s="32" t="s">
        <v>213</v>
      </c>
      <c r="E15" s="32" t="s">
        <v>777</v>
      </c>
      <c r="F15" s="32" t="str">
        <f t="shared" si="0"/>
        <v>Menjunjung tinggi dan menginternalisasi nilai-nilai etika keislaman dalam kehidupan di masyarakat dan di negara;</v>
      </c>
      <c r="G15" s="32" t="str">
        <f t="shared" si="1"/>
        <v>Menjunjung tinggi dan menginternalisasi nilai-nilai etika keislaman dalam kehidupan di masyarakat dan di negara;</v>
      </c>
      <c r="H15" s="32" t="str">
        <f t="shared" si="2"/>
        <v>Menjunjung tinggi dan menginternalisasi nilai-nilai etika keislaman dalam kehidupan di masyarakat dan di negara;</v>
      </c>
      <c r="I15" s="85" t="s">
        <v>623</v>
      </c>
      <c r="J15" s="512" t="s">
        <v>187</v>
      </c>
    </row>
    <row r="16" spans="1:82" ht="409.5" x14ac:dyDescent="0.35">
      <c r="C16" s="85">
        <v>12</v>
      </c>
      <c r="D16" s="32" t="s">
        <v>213</v>
      </c>
      <c r="E16" s="32" t="s">
        <v>778</v>
      </c>
      <c r="F16" s="32" t="str">
        <f t="shared" si="0"/>
        <v>Bertanggung jawab sepenuhnya terhadap nilai-nilai akademik yaitu kejujuran, kebebasan dan otonomi akademik yang diembannya;</v>
      </c>
      <c r="G16" s="32" t="str">
        <f t="shared" si="1"/>
        <v>Bertanggung jawab sepenuhnya terhadap nilai-nilai akademik yaitu kejujuran, kebebasan dan otonomi akademik yang diembannya;</v>
      </c>
      <c r="H16" s="32" t="str">
        <f t="shared" si="2"/>
        <v>Bertanggung jawab sepenuhnya terhadap nilai-nilai akademik yaitu kejujuran, kebebasan dan otonomi akademik yang diembannya;</v>
      </c>
      <c r="I16" s="85" t="s">
        <v>624</v>
      </c>
      <c r="J16" s="55" t="s">
        <v>987</v>
      </c>
    </row>
    <row r="17" spans="2:87" ht="58" x14ac:dyDescent="0.35">
      <c r="C17" s="85">
        <v>13</v>
      </c>
      <c r="D17" s="32" t="s">
        <v>213</v>
      </c>
      <c r="E17" s="32" t="s">
        <v>779</v>
      </c>
      <c r="F17" s="32" t="str">
        <f t="shared" si="0"/>
        <v>Menampilkan diri sebagai pribadi yang jujur, berakhlak mulia dan teladan bagi masyarakat.</v>
      </c>
      <c r="G17" s="32" t="str">
        <f t="shared" si="1"/>
        <v>Menampilkan diri sebagai pribadi yang jujur, berakhlak mulia dan teladan bagi masyarakat.</v>
      </c>
      <c r="H17" s="32" t="str">
        <f t="shared" si="2"/>
        <v>Menampilkan diri sebagai pribadi yang jujur, berakhlak mulia dan teladan bagi masyarakat.</v>
      </c>
      <c r="I17" s="85" t="s">
        <v>625</v>
      </c>
      <c r="J17" s="512" t="s">
        <v>981</v>
      </c>
    </row>
    <row r="18" spans="2:87" ht="130.5" x14ac:dyDescent="0.35">
      <c r="C18" s="85">
        <v>14</v>
      </c>
      <c r="D18" s="32" t="s">
        <v>213</v>
      </c>
      <c r="E18" s="32" t="s">
        <v>224</v>
      </c>
      <c r="F18" s="32" t="str">
        <f t="shared" si="0"/>
        <v>Menampilkan diri sebagai pribadi yang stabil, dewasa, arif dan berwibawa serta berkemampuan adaptasi (adaptability), fleksibiltas (flexibility), pengendalian diri, (self direction), secara baik dan penuh inisitaif di tempat tugas;</v>
      </c>
      <c r="G18" s="32" t="str">
        <f t="shared" si="1"/>
        <v>Menampilkan diri sebagai pribadi yang stabil, dewasa, arif dan berwibawa serta berkemampuan adaptasi (adaptability), fleksibiltas (flexibility), pengendalian diri, (self direction), secara baik dan penuh inisitaif di tempat tugas;</v>
      </c>
      <c r="H18" s="32" t="str">
        <f t="shared" si="2"/>
        <v>Menampilkan diri sebagai pribadi yang stabil, dewasa, arif dan berwibawa serta berkemampuan adaptasi (adaptability), fleksibiltas (flexibility), pengendalian diri, (self direction), secara baik dan penuh inisitaif di tempat tugas;</v>
      </c>
      <c r="I18" s="85" t="s">
        <v>626</v>
      </c>
      <c r="J18" s="512" t="s">
        <v>981</v>
      </c>
    </row>
    <row r="19" spans="2:87" ht="101.5" x14ac:dyDescent="0.35">
      <c r="C19" s="85">
        <v>15</v>
      </c>
      <c r="D19" s="32" t="s">
        <v>213</v>
      </c>
      <c r="E19" s="32" t="s">
        <v>225</v>
      </c>
      <c r="F19" s="32" t="str">
        <f t="shared" si="0"/>
        <v>Bersikap inklusif, bertindak obyektif dan tidak deskriminatif berdasarkan pertimbangan jenis kelamin, agama, ras, kondisi fisik, latar belakang keluarga dan status sosial ekonomi;</v>
      </c>
      <c r="G19" s="32" t="str">
        <f t="shared" si="1"/>
        <v>Bersikap inklusif, bertindak obyektif dan tidak deskriminatif berdasarkan pertimbangan jenis kelamin, agama, ras, kondisi fisik, latar belakang keluarga dan status sosial ekonomi;</v>
      </c>
      <c r="H19" s="32" t="str">
        <f t="shared" si="2"/>
        <v>Bersikap inklusif, bertindak obyektif dan tidak deskriminatif berdasarkan pertimbangan jenis kelamin, agama, ras, kondisi fisik, latar belakang keluarga dan status sosial ekonomi;</v>
      </c>
      <c r="I19" s="85" t="s">
        <v>627</v>
      </c>
      <c r="J19" s="72" t="s">
        <v>261</v>
      </c>
    </row>
    <row r="20" spans="2:87" ht="58" x14ac:dyDescent="0.35">
      <c r="C20" s="85">
        <v>16</v>
      </c>
      <c r="D20" s="32" t="s">
        <v>213</v>
      </c>
      <c r="E20" s="32" t="s">
        <v>780</v>
      </c>
      <c r="F20" s="32" t="str">
        <f t="shared" si="0"/>
        <v>Menunjukkan etos kerja, tanggung jawab, rasa bangga, percaya diri dalam melaksanakan tugas;</v>
      </c>
      <c r="G20" s="32" t="str">
        <f t="shared" si="1"/>
        <v>Menunjukkan etos kerja, tanggung jawab, rasa bangga, percaya diri dalam melaksanakan tugas;</v>
      </c>
      <c r="H20" s="32" t="str">
        <f t="shared" si="2"/>
        <v>Menunjukkan etos kerja, tanggung jawab, rasa bangga, percaya diri dalam melaksanakan tugas;</v>
      </c>
      <c r="I20" s="85" t="s">
        <v>628</v>
      </c>
      <c r="J20" s="512" t="s">
        <v>981</v>
      </c>
      <c r="M20"/>
    </row>
    <row r="21" spans="2:87" ht="130.5" x14ac:dyDescent="0.35">
      <c r="C21" s="85">
        <v>17</v>
      </c>
      <c r="D21" s="32" t="s">
        <v>213</v>
      </c>
      <c r="E21" s="32" t="s">
        <v>781</v>
      </c>
      <c r="F21" s="32" t="str">
        <f t="shared" si="0"/>
        <v>Menunjukkan sikap kepemimpinan (leadership), bertanggungjawab (accountability) dan responsibilitas (responsibility) atas pekerjaan di bidang Bahasa dan Sastra Arab secara mandiri;</v>
      </c>
      <c r="G21" s="32" t="str">
        <f t="shared" si="1"/>
        <v>Menunjukkan sikap kepemimpinan (leadership), bertanggungjawab (accountability) dan responsibilitas (responsibility) atas pekerjaan di bidang Bahasa dan Sastra Arab secara mandiri;</v>
      </c>
      <c r="H21" s="32" t="str">
        <f t="shared" si="2"/>
        <v>Menunjukkan sikap kepemimpinan (leadership), bertanggungjawab (accountability) dan responsibilitas (responsibility) atas pekerjaan di bidang Bahasa dan Sastra Arab secara mandiri;</v>
      </c>
      <c r="I21" s="85" t="s">
        <v>629</v>
      </c>
      <c r="J21" s="512" t="s">
        <v>981</v>
      </c>
      <c r="M21"/>
    </row>
    <row r="22" spans="2:87" ht="72.5" x14ac:dyDescent="0.35">
      <c r="C22" s="85">
        <v>18</v>
      </c>
      <c r="D22" s="32" t="s">
        <v>213</v>
      </c>
      <c r="E22" s="32" t="s">
        <v>782</v>
      </c>
      <c r="F22" s="32" t="str">
        <f t="shared" si="0"/>
        <v>Menginternalisasi semangat  kemandirian, kejuangan dan kewirausahaan dalam bidang tugas pelayanan Bahasa dan Sastra Arab.</v>
      </c>
      <c r="G22" s="32" t="str">
        <f t="shared" si="1"/>
        <v>Menginternalisasi semangat  kemandirian, kejuangan dan kewirausahaan dalam bidang tugas pelayanan Bahasa dan Sastra Arab.</v>
      </c>
      <c r="H22" s="32" t="str">
        <f t="shared" si="2"/>
        <v>Menginternalisasi semangat  kemandirian, kejuangan dan kewirausahaan dalam bidang tugas pelayanan Bahasa dan Sastra Arab.</v>
      </c>
      <c r="I22" s="85" t="s">
        <v>630</v>
      </c>
      <c r="J22" s="512" t="s">
        <v>981</v>
      </c>
      <c r="M22"/>
    </row>
    <row r="23" spans="2:87" x14ac:dyDescent="0.35">
      <c r="M23"/>
    </row>
    <row r="24" spans="2:87" x14ac:dyDescent="0.35">
      <c r="B24" s="4" t="s">
        <v>151</v>
      </c>
      <c r="C24" s="1" t="s">
        <v>201</v>
      </c>
      <c r="M24"/>
    </row>
    <row r="25" spans="2:87" ht="33" customHeight="1" x14ac:dyDescent="0.35">
      <c r="B25" s="4"/>
      <c r="C25" s="658" t="s">
        <v>204</v>
      </c>
      <c r="D25" s="658"/>
      <c r="E25" s="658"/>
      <c r="F25" s="658"/>
      <c r="G25" s="658"/>
      <c r="H25" s="658"/>
      <c r="I25" s="658"/>
      <c r="M25"/>
    </row>
    <row r="26" spans="2:87" s="2" customFormat="1" ht="29.5" customHeight="1" x14ac:dyDescent="0.35">
      <c r="C26" s="14" t="s">
        <v>70</v>
      </c>
      <c r="D26" s="14" t="s">
        <v>195</v>
      </c>
      <c r="E26" s="14" t="s">
        <v>196</v>
      </c>
      <c r="F26" s="14" t="s">
        <v>437</v>
      </c>
      <c r="G26" s="14" t="s">
        <v>438</v>
      </c>
      <c r="H26" s="14" t="s">
        <v>197</v>
      </c>
      <c r="I26" s="187" t="s">
        <v>211</v>
      </c>
      <c r="J26" s="514" t="s">
        <v>390</v>
      </c>
      <c r="K26" s="223"/>
      <c r="L26" s="28"/>
      <c r="N26" s="28"/>
      <c r="P26" s="186"/>
      <c r="Q26" s="186"/>
      <c r="R26" s="186"/>
      <c r="S26" s="186"/>
      <c r="T26" s="186"/>
      <c r="U26" s="186"/>
      <c r="V26" s="186"/>
      <c r="Z26" s="186"/>
      <c r="AD26" s="186"/>
      <c r="AH26" s="186"/>
      <c r="AL26" s="186"/>
      <c r="AP26" s="186"/>
      <c r="AT26" s="186"/>
      <c r="AX26" s="186"/>
      <c r="BB26" s="186"/>
      <c r="BF26" s="186"/>
      <c r="BJ26" s="186"/>
      <c r="BN26" s="186"/>
      <c r="BR26" s="186"/>
      <c r="BV26" s="186"/>
      <c r="BZ26" s="186"/>
      <c r="CD26" s="186"/>
      <c r="CH26"/>
      <c r="CI26"/>
    </row>
    <row r="27" spans="2:87" ht="72.5" x14ac:dyDescent="0.35">
      <c r="C27" s="85">
        <v>1</v>
      </c>
      <c r="D27" s="32" t="s">
        <v>213</v>
      </c>
      <c r="E27" s="32" t="s">
        <v>226</v>
      </c>
      <c r="F27" s="32" t="str">
        <f>E27</f>
        <v>Menguasai pengetahuan  tentang  filsafat pancasila, kewarganegaraan, wawasan kebangsaan (nasionalisme) dan globalisasi;</v>
      </c>
      <c r="G27" s="32" t="str">
        <f>E27</f>
        <v>Menguasai pengetahuan  tentang  filsafat pancasila, kewarganegaraan, wawasan kebangsaan (nasionalisme) dan globalisasi;</v>
      </c>
      <c r="H27" s="32" t="str">
        <f>G27</f>
        <v>Menguasai pengetahuan  tentang  filsafat pancasila, kewarganegaraan, wawasan kebangsaan (nasionalisme) dan globalisasi;</v>
      </c>
      <c r="I27" s="361" t="s">
        <v>631</v>
      </c>
      <c r="J27" s="512" t="s">
        <v>964</v>
      </c>
      <c r="K27" s="224"/>
      <c r="M27" s="313"/>
    </row>
    <row r="28" spans="2:87" ht="119.5" customHeight="1" x14ac:dyDescent="0.35">
      <c r="C28" s="85">
        <v>2</v>
      </c>
      <c r="D28" s="32" t="s">
        <v>213</v>
      </c>
      <c r="E28" s="32" t="s">
        <v>227</v>
      </c>
      <c r="F28" s="32" t="str">
        <f t="shared" ref="F28:F39" si="3">E28</f>
        <v>Menguasai pengetahuan dan langkah-langkah dalam menyampaikan gagasan ilmiah secara lisan dan tertulis dengan menggunakan bahasa Indonesia yang baik dan benar dalam perkembangan dunia akademik dan dunia kerja;</v>
      </c>
      <c r="G28" s="32" t="str">
        <f t="shared" ref="G28:H39" si="4">E28</f>
        <v>Menguasai pengetahuan dan langkah-langkah dalam menyampaikan gagasan ilmiah secara lisan dan tertulis dengan menggunakan bahasa Indonesia yang baik dan benar dalam perkembangan dunia akademik dan dunia kerja;</v>
      </c>
      <c r="H28" s="32" t="str">
        <f>G28</f>
        <v>Menguasai pengetahuan dan langkah-langkah dalam menyampaikan gagasan ilmiah secara lisan dan tertulis dengan menggunakan bahasa Indonesia yang baik dan benar dalam perkembangan dunia akademik dan dunia kerja;</v>
      </c>
      <c r="I28" s="361" t="s">
        <v>632</v>
      </c>
      <c r="J28" s="512" t="s">
        <v>965</v>
      </c>
      <c r="K28" s="224"/>
      <c r="M28" s="313"/>
    </row>
    <row r="29" spans="2:87" ht="116" x14ac:dyDescent="0.35">
      <c r="C29" s="85">
        <v>3</v>
      </c>
      <c r="D29" s="32" t="s">
        <v>213</v>
      </c>
      <c r="E29" s="32" t="s">
        <v>228</v>
      </c>
      <c r="F29" s="32" t="str">
        <f t="shared" si="3"/>
        <v>Menguasai pengetahuan dan langkah-langkah berkomunikasi baik lisan maupun tulisan dengan menggunakan bahasa Arab dan Inggris dalam perkembangan dunia akademik dan dunia kerja;</v>
      </c>
      <c r="G29" s="32" t="str">
        <f t="shared" si="4"/>
        <v>Menguasai pengetahuan dan langkah-langkah berkomunikasi baik lisan maupun tulisan dengan menggunakan bahasa Arab dan Inggris dalam perkembangan dunia akademik dan dunia kerja;</v>
      </c>
      <c r="H29" s="32" t="str">
        <f t="shared" si="4"/>
        <v>Menguasai pengetahuan dan langkah-langkah berkomunikasi baik lisan maupun tulisan dengan menggunakan bahasa Arab dan Inggris dalam perkembangan dunia akademik dan dunia kerja;</v>
      </c>
      <c r="I29" s="361" t="s">
        <v>633</v>
      </c>
      <c r="J29" s="512" t="s">
        <v>966</v>
      </c>
      <c r="K29" s="224"/>
      <c r="M29" s="313"/>
      <c r="N29" s="176" t="s">
        <v>396</v>
      </c>
      <c r="O29" s="32" t="s">
        <v>262</v>
      </c>
      <c r="P29" s="190" t="s">
        <v>364</v>
      </c>
    </row>
    <row r="30" spans="2:87" ht="90" customHeight="1" x14ac:dyDescent="0.35">
      <c r="C30" s="85">
        <v>4</v>
      </c>
      <c r="D30" s="32" t="s">
        <v>213</v>
      </c>
      <c r="E30" s="32" t="s">
        <v>229</v>
      </c>
      <c r="F30" s="32" t="str">
        <f t="shared" si="3"/>
        <v>Menguasai pengetahuan dan langkah-langkah dalam mengembangkan pemikiran kritis, logis, kreatif, inovatif dan sistematis serta  memiliki  keingintahuan intelektual  untuk memecahkan masalah pada tingkat individual dan kelompok</v>
      </c>
      <c r="G30" s="32" t="str">
        <f t="shared" si="4"/>
        <v>Menguasai pengetahuan dan langkah-langkah dalam mengembangkan pemikiran kritis, logis, kreatif, inovatif dan sistematis serta  memiliki  keingintahuan intelektual  untuk memecahkan masalah pada tingkat individual dan kelompok</v>
      </c>
      <c r="H30" s="32" t="str">
        <f t="shared" ref="H30:H38" si="5">G30</f>
        <v>Menguasai pengetahuan dan langkah-langkah dalam mengembangkan pemikiran kritis, logis, kreatif, inovatif dan sistematis serta  memiliki  keingintahuan intelektual  untuk memecahkan masalah pada tingkat individual dan kelompok</v>
      </c>
      <c r="I30" s="361" t="s">
        <v>634</v>
      </c>
      <c r="J30" s="512" t="s">
        <v>967</v>
      </c>
      <c r="K30" s="224"/>
      <c r="M30" s="313"/>
    </row>
    <row r="31" spans="2:87" ht="58" x14ac:dyDescent="0.35">
      <c r="C31" s="85">
        <v>5</v>
      </c>
      <c r="D31" s="32" t="s">
        <v>213</v>
      </c>
      <c r="E31" s="32" t="s">
        <v>392</v>
      </c>
      <c r="F31" s="32" t="str">
        <f t="shared" si="3"/>
        <v>Menguasai pengetahuan dasar-dasar keislaman sebagai agama rahmatan lil ‘alamin</v>
      </c>
      <c r="G31" s="32" t="str">
        <f t="shared" si="4"/>
        <v>Menguasai pengetahuan dasar-dasar keislaman sebagai agama rahmatan lil ‘alamin</v>
      </c>
      <c r="H31" s="32" t="str">
        <f t="shared" si="5"/>
        <v>Menguasai pengetahuan dasar-dasar keislaman sebagai agama rahmatan lil ‘alamin</v>
      </c>
      <c r="I31" s="361" t="s">
        <v>635</v>
      </c>
      <c r="J31" s="512" t="s">
        <v>969</v>
      </c>
      <c r="K31" s="224"/>
      <c r="M31" s="313"/>
      <c r="N31" s="176" t="s">
        <v>411</v>
      </c>
      <c r="O31" s="32" t="s">
        <v>461</v>
      </c>
      <c r="P31" s="190" t="s">
        <v>275</v>
      </c>
      <c r="Q31" s="193"/>
      <c r="R31" s="176" t="s">
        <v>412</v>
      </c>
      <c r="S31" s="32" t="s">
        <v>461</v>
      </c>
      <c r="T31" s="190" t="s">
        <v>276</v>
      </c>
      <c r="U31" s="196"/>
    </row>
    <row r="32" spans="2:87" ht="58" x14ac:dyDescent="0.35">
      <c r="C32" s="85">
        <v>6</v>
      </c>
      <c r="D32" s="32" t="s">
        <v>213</v>
      </c>
      <c r="E32" s="32" t="s">
        <v>230</v>
      </c>
      <c r="F32" s="32" t="str">
        <f t="shared" si="3"/>
        <v>Menguasai pengetahuan dan langkah-langkah integrasi keilmuan (agama dan sains) sebagai paradigma keilmuan;</v>
      </c>
      <c r="G32" s="32" t="str">
        <f t="shared" si="4"/>
        <v>Menguasai pengetahuan dan langkah-langkah integrasi keilmuan (agama dan sains) sebagai paradigma keilmuan;</v>
      </c>
      <c r="H32" s="32" t="str">
        <f>G32</f>
        <v>Menguasai pengetahuan dan langkah-langkah integrasi keilmuan (agama dan sains) sebagai paradigma keilmuan;</v>
      </c>
      <c r="I32" s="361" t="s">
        <v>636</v>
      </c>
      <c r="J32" s="512" t="s">
        <v>968</v>
      </c>
      <c r="K32" s="225"/>
      <c r="M32" s="313"/>
    </row>
    <row r="33" spans="2:87" ht="116" x14ac:dyDescent="0.35">
      <c r="C33" s="85">
        <v>7</v>
      </c>
      <c r="D33" s="32" t="s">
        <v>213</v>
      </c>
      <c r="E33" s="32" t="s">
        <v>231</v>
      </c>
      <c r="F33" s="32" t="str">
        <f t="shared" si="3"/>
        <v>Menguasai langkah-langkah mengidentifikasi ragam upaya wirausaha yang bercirikan inovasi  dan kemandirian  yang berlandaskan etika  Islam, keilmuan,  profesional,  lokal, nasional dan global.</v>
      </c>
      <c r="G33" s="32" t="str">
        <f t="shared" si="4"/>
        <v>Menguasai langkah-langkah mengidentifikasi ragam upaya wirausaha yang bercirikan inovasi  dan kemandirian  yang berlandaskan etika  Islam, keilmuan,  profesional,  lokal, nasional dan global.</v>
      </c>
      <c r="H33" s="32" t="str">
        <f t="shared" si="5"/>
        <v>Menguasai langkah-langkah mengidentifikasi ragam upaya wirausaha yang bercirikan inovasi  dan kemandirian  yang berlandaskan etika  Islam, keilmuan,  profesional,  lokal, nasional dan global.</v>
      </c>
      <c r="I33" s="361" t="s">
        <v>637</v>
      </c>
      <c r="J33" s="512" t="s">
        <v>970</v>
      </c>
      <c r="K33" s="225"/>
      <c r="M33" s="313"/>
    </row>
    <row r="34" spans="2:87" ht="58" x14ac:dyDescent="0.35">
      <c r="C34" s="85">
        <v>8</v>
      </c>
      <c r="D34" s="32" t="s">
        <v>213</v>
      </c>
      <c r="E34" s="32" t="s">
        <v>783</v>
      </c>
      <c r="F34" s="32" t="str">
        <f t="shared" si="3"/>
        <v>Menguasai teori-teori kebudayaan terkait dengan kebudayaan Arab dan kebudayaan Indonesia.</v>
      </c>
      <c r="G34" s="32" t="str">
        <f t="shared" si="4"/>
        <v>Menguasai teori-teori kebudayaan terkait dengan kebudayaan Arab dan kebudayaan Indonesia.</v>
      </c>
      <c r="H34" s="32" t="str">
        <f t="shared" si="5"/>
        <v>Menguasai teori-teori kebudayaan terkait dengan kebudayaan Arab dan kebudayaan Indonesia.</v>
      </c>
      <c r="I34" s="361" t="s">
        <v>638</v>
      </c>
      <c r="J34" s="512" t="s">
        <v>819</v>
      </c>
      <c r="K34" s="226"/>
      <c r="L34" s="219"/>
      <c r="M34" s="314"/>
    </row>
    <row r="35" spans="2:87" ht="58" x14ac:dyDescent="0.35">
      <c r="C35" s="85">
        <v>9</v>
      </c>
      <c r="D35" s="32" t="s">
        <v>213</v>
      </c>
      <c r="E35" s="32" t="s">
        <v>784</v>
      </c>
      <c r="F35" s="32" t="str">
        <f t="shared" si="3"/>
        <v>Menguasai empat keterampilan bahasa Arab, istima', kalam, qira'ah dan kitabah.</v>
      </c>
      <c r="G35" s="32" t="str">
        <f t="shared" si="4"/>
        <v>Menguasai empat keterampilan bahasa Arab, istima', kalam, qira'ah dan kitabah.</v>
      </c>
      <c r="H35" s="32" t="str">
        <f t="shared" si="5"/>
        <v>Menguasai empat keterampilan bahasa Arab, istima', kalam, qira'ah dan kitabah.</v>
      </c>
      <c r="I35" s="361" t="s">
        <v>639</v>
      </c>
      <c r="J35" s="512" t="s">
        <v>971</v>
      </c>
      <c r="K35" s="225"/>
      <c r="M35" s="313"/>
    </row>
    <row r="36" spans="2:87" ht="58" x14ac:dyDescent="0.35">
      <c r="C36" s="85">
        <v>10</v>
      </c>
      <c r="D36" s="32" t="s">
        <v>213</v>
      </c>
      <c r="E36" s="32" t="s">
        <v>785</v>
      </c>
      <c r="F36" s="32" t="str">
        <f t="shared" si="3"/>
        <v>Menguasai teori-teori kebahasaan terkait dengan bahasa Arab</v>
      </c>
      <c r="G36" s="32" t="str">
        <f t="shared" si="4"/>
        <v>Menguasai teori-teori kebahasaan terkait dengan bahasa Arab</v>
      </c>
      <c r="H36" s="32" t="str">
        <f t="shared" si="5"/>
        <v>Menguasai teori-teori kebahasaan terkait dengan bahasa Arab</v>
      </c>
      <c r="I36" s="361" t="s">
        <v>640</v>
      </c>
      <c r="J36" s="512" t="s">
        <v>972</v>
      </c>
      <c r="K36" s="225"/>
      <c r="M36" s="313"/>
      <c r="N36" s="176" t="s">
        <v>413</v>
      </c>
      <c r="O36" s="32" t="s">
        <v>461</v>
      </c>
      <c r="P36" s="190" t="s">
        <v>341</v>
      </c>
      <c r="Q36" s="191"/>
      <c r="R36" s="176" t="s">
        <v>414</v>
      </c>
      <c r="S36" s="32" t="s">
        <v>461</v>
      </c>
      <c r="T36" s="190" t="s">
        <v>66</v>
      </c>
      <c r="U36" s="191"/>
      <c r="V36" s="176" t="s">
        <v>415</v>
      </c>
      <c r="W36" s="32" t="s">
        <v>461</v>
      </c>
      <c r="X36" s="190" t="s">
        <v>42</v>
      </c>
      <c r="Y36" s="191"/>
      <c r="Z36" s="176" t="s">
        <v>416</v>
      </c>
      <c r="AA36" s="32" t="s">
        <v>461</v>
      </c>
      <c r="AB36" s="190" t="s">
        <v>62</v>
      </c>
      <c r="AC36" s="191"/>
      <c r="AD36" s="176" t="s">
        <v>417</v>
      </c>
      <c r="AE36" s="32" t="s">
        <v>461</v>
      </c>
      <c r="AF36" s="190" t="s">
        <v>394</v>
      </c>
      <c r="AG36" s="191"/>
      <c r="AH36" s="176" t="s">
        <v>418</v>
      </c>
      <c r="AI36" s="32" t="s">
        <v>461</v>
      </c>
      <c r="AJ36" s="190" t="s">
        <v>448</v>
      </c>
      <c r="AK36" s="191"/>
      <c r="AL36" s="176" t="s">
        <v>419</v>
      </c>
      <c r="AM36" s="32" t="s">
        <v>461</v>
      </c>
      <c r="AN36" s="190" t="s">
        <v>344</v>
      </c>
      <c r="AO36" s="191"/>
      <c r="AP36" s="176" t="s">
        <v>420</v>
      </c>
      <c r="AQ36" s="32" t="s">
        <v>461</v>
      </c>
      <c r="AR36" s="190" t="s">
        <v>346</v>
      </c>
    </row>
    <row r="37" spans="2:87" ht="72.5" x14ac:dyDescent="0.35">
      <c r="C37" s="85">
        <v>11</v>
      </c>
      <c r="D37" s="32" t="s">
        <v>213</v>
      </c>
      <c r="E37" s="32" t="s">
        <v>786</v>
      </c>
      <c r="F37" s="32" t="str">
        <f t="shared" si="3"/>
        <v>Menguasai teori-teori kesastraan yang terkait dengan sastra Arab</v>
      </c>
      <c r="G37" s="32" t="str">
        <f t="shared" si="4"/>
        <v>Menguasai teori-teori kesastraan yang terkait dengan sastra Arab</v>
      </c>
      <c r="H37" s="32" t="str">
        <f t="shared" si="5"/>
        <v>Menguasai teori-teori kesastraan yang terkait dengan sastra Arab</v>
      </c>
      <c r="I37" s="361" t="s">
        <v>641</v>
      </c>
      <c r="J37" s="512" t="s">
        <v>974</v>
      </c>
      <c r="K37" s="226"/>
      <c r="L37" s="219"/>
      <c r="M37" s="313"/>
    </row>
    <row r="38" spans="2:87" ht="43.5" x14ac:dyDescent="0.35">
      <c r="C38" s="85">
        <v>12</v>
      </c>
      <c r="D38" s="32" t="s">
        <v>213</v>
      </c>
      <c r="E38" s="32" t="s">
        <v>787</v>
      </c>
      <c r="F38" s="32" t="str">
        <f t="shared" si="3"/>
        <v>Menguasai teori dan ilmu-ilmu kritik sastra terutama terkait dengan sastra Arab.</v>
      </c>
      <c r="G38" s="32" t="str">
        <f t="shared" si="4"/>
        <v>Menguasai teori dan ilmu-ilmu kritik sastra terutama terkait dengan sastra Arab.</v>
      </c>
      <c r="H38" s="32" t="str">
        <f t="shared" si="5"/>
        <v>Menguasai teori dan ilmu-ilmu kritik sastra terutama terkait dengan sastra Arab.</v>
      </c>
      <c r="I38" s="361" t="s">
        <v>642</v>
      </c>
      <c r="J38" s="512" t="s">
        <v>973</v>
      </c>
      <c r="K38" s="225"/>
      <c r="M38" s="313"/>
      <c r="N38" s="32" t="s">
        <v>421</v>
      </c>
      <c r="O38" s="32" t="s">
        <v>284</v>
      </c>
      <c r="P38" s="190" t="s">
        <v>358</v>
      </c>
    </row>
    <row r="39" spans="2:87" ht="43.5" x14ac:dyDescent="0.35">
      <c r="C39" s="85">
        <v>13</v>
      </c>
      <c r="D39" s="32" t="s">
        <v>213</v>
      </c>
      <c r="E39" s="32" t="s">
        <v>788</v>
      </c>
      <c r="F39" s="32" t="str">
        <f t="shared" si="3"/>
        <v>Menguasai teori dan metodologi penelitian bahasa dan sastra Arab.</v>
      </c>
      <c r="G39" s="32" t="str">
        <f t="shared" si="4"/>
        <v>Menguasai teori dan metodologi penelitian bahasa dan sastra Arab.</v>
      </c>
      <c r="H39" s="32" t="str">
        <f>E39</f>
        <v>Menguasai teori dan metodologi penelitian bahasa dan sastra Arab.</v>
      </c>
      <c r="I39" s="361" t="s">
        <v>643</v>
      </c>
      <c r="J39" s="512" t="s">
        <v>977</v>
      </c>
      <c r="K39" s="226"/>
      <c r="L39" s="219"/>
      <c r="M39" s="314"/>
    </row>
    <row r="40" spans="2:87" x14ac:dyDescent="0.35">
      <c r="K40" s="227"/>
    </row>
    <row r="41" spans="2:87" x14ac:dyDescent="0.35">
      <c r="B41" s="4" t="s">
        <v>152</v>
      </c>
      <c r="C41" s="1" t="s">
        <v>202</v>
      </c>
      <c r="K41" s="227"/>
    </row>
    <row r="42" spans="2:87" ht="31" customHeight="1" x14ac:dyDescent="0.35">
      <c r="B42" s="4"/>
      <c r="C42" s="659" t="s">
        <v>205</v>
      </c>
      <c r="D42" s="659"/>
      <c r="E42" s="659"/>
      <c r="F42" s="659"/>
      <c r="G42" s="659"/>
      <c r="H42" s="659"/>
      <c r="I42" s="659"/>
      <c r="K42" s="227"/>
    </row>
    <row r="43" spans="2:87" s="2" customFormat="1" ht="29.5" customHeight="1" x14ac:dyDescent="0.35">
      <c r="C43" s="14" t="s">
        <v>70</v>
      </c>
      <c r="D43" s="14" t="s">
        <v>195</v>
      </c>
      <c r="E43" s="14" t="s">
        <v>196</v>
      </c>
      <c r="F43" s="14" t="s">
        <v>437</v>
      </c>
      <c r="G43" s="14" t="s">
        <v>438</v>
      </c>
      <c r="H43" s="14" t="s">
        <v>197</v>
      </c>
      <c r="I43" s="187" t="s">
        <v>211</v>
      </c>
      <c r="J43" s="514" t="s">
        <v>390</v>
      </c>
      <c r="K43" s="223"/>
      <c r="L43" s="28"/>
      <c r="M43" s="28"/>
      <c r="N43" s="28"/>
      <c r="P43" s="186"/>
      <c r="Q43" s="186"/>
      <c r="R43" s="186"/>
      <c r="S43" s="186"/>
      <c r="T43" s="186"/>
      <c r="U43" s="186"/>
      <c r="V43" s="186"/>
      <c r="Z43" s="186"/>
      <c r="AD43" s="186"/>
      <c r="AH43" s="186"/>
      <c r="AL43" s="186"/>
      <c r="AP43" s="186"/>
      <c r="AT43" s="186"/>
      <c r="AX43" s="186"/>
      <c r="BB43" s="186"/>
      <c r="BF43" s="186"/>
      <c r="BJ43" s="186"/>
      <c r="BN43" s="186"/>
      <c r="BR43" s="186"/>
      <c r="BV43" s="186"/>
      <c r="BZ43" s="186"/>
      <c r="CD43" s="186"/>
      <c r="CH43"/>
      <c r="CI43"/>
    </row>
    <row r="44" spans="2:87" ht="145" x14ac:dyDescent="0.35">
      <c r="C44" s="85">
        <v>1</v>
      </c>
      <c r="D44" s="32" t="s">
        <v>213</v>
      </c>
      <c r="E44" s="32" t="s">
        <v>232</v>
      </c>
      <c r="F44" s="32" t="str">
        <f>E44</f>
        <v>Mampu menerapkan pemikiran logis, kritis, sistematis, dan inovatif dalam kontek pengembangan atau implementasi ilmu pengetahuan dan teknologi  yang memperhatikan dan menerapkan nilai humaniora yang sesuai dengan bidang keahliannya;</v>
      </c>
      <c r="G44" s="32" t="str">
        <f>E44</f>
        <v>Mampu menerapkan pemikiran logis, kritis, sistematis, dan inovatif dalam kontek pengembangan atau implementasi ilmu pengetahuan dan teknologi  yang memperhatikan dan menerapkan nilai humaniora yang sesuai dengan bidang keahliannya;</v>
      </c>
      <c r="H44" s="32" t="str">
        <f t="shared" ref="H44:H58" si="6">G44</f>
        <v>Mampu menerapkan pemikiran logis, kritis, sistematis, dan inovatif dalam kontek pengembangan atau implementasi ilmu pengetahuan dan teknologi  yang memperhatikan dan menerapkan nilai humaniora yang sesuai dengan bidang keahliannya;</v>
      </c>
      <c r="I44" s="361" t="s">
        <v>644</v>
      </c>
      <c r="J44" s="512" t="s">
        <v>967</v>
      </c>
      <c r="K44" s="226"/>
      <c r="L44" s="219"/>
      <c r="M44" s="316"/>
      <c r="N44" s="176" t="s">
        <v>232</v>
      </c>
      <c r="O44" s="32" t="s">
        <v>285</v>
      </c>
      <c r="P44" s="72" t="s">
        <v>72</v>
      </c>
    </row>
    <row r="45" spans="2:87" ht="43.5" x14ac:dyDescent="0.35">
      <c r="C45" s="85">
        <v>2</v>
      </c>
      <c r="D45" s="32" t="s">
        <v>213</v>
      </c>
      <c r="E45" s="32" t="s">
        <v>233</v>
      </c>
      <c r="F45" s="32" t="str">
        <f t="shared" ref="F45:F58" si="7">E45</f>
        <v>Mampu menunjukkan kinerja mandiri, bermutu dan terukur;</v>
      </c>
      <c r="G45" s="32" t="str">
        <f t="shared" ref="G45:G58" si="8">E45</f>
        <v>Mampu menunjukkan kinerja mandiri, bermutu dan terukur;</v>
      </c>
      <c r="H45" s="32" t="str">
        <f t="shared" si="6"/>
        <v>Mampu menunjukkan kinerja mandiri, bermutu dan terukur;</v>
      </c>
      <c r="I45" s="361" t="s">
        <v>645</v>
      </c>
      <c r="J45" s="512" t="s">
        <v>981</v>
      </c>
      <c r="K45" s="225"/>
      <c r="M45" s="316"/>
    </row>
    <row r="46" spans="2:87" ht="174" x14ac:dyDescent="0.35">
      <c r="C46" s="85">
        <v>3</v>
      </c>
      <c r="D46" s="32" t="s">
        <v>213</v>
      </c>
      <c r="E46" s="32" t="s">
        <v>234</v>
      </c>
      <c r="F46" s="32" t="str">
        <f t="shared" si="7"/>
        <v>Mampu mengkaji implikasi pengembangan atau implementasi ilmu pengetahuan dan teknologi yang memperhatikan dan menerapkan nilai humaniora sesuai dengan keahliannya berdasarkan kaidah, tata cara, dan etika ilmiah dalam rangka menghasilkan solusi, gagasan, desain atau kritik seni;</v>
      </c>
      <c r="G46" s="32" t="str">
        <f t="shared" si="8"/>
        <v>Mampu mengkaji implikasi pengembangan atau implementasi ilmu pengetahuan dan teknologi yang memperhatikan dan menerapkan nilai humaniora sesuai dengan keahliannya berdasarkan kaidah, tata cara, dan etika ilmiah dalam rangka menghasilkan solusi, gagasan, desain atau kritik seni;</v>
      </c>
      <c r="H46" s="32" t="str">
        <f t="shared" si="6"/>
        <v>Mampu mengkaji implikasi pengembangan atau implementasi ilmu pengetahuan dan teknologi yang memperhatikan dan menerapkan nilai humaniora sesuai dengan keahliannya berdasarkan kaidah, tata cara, dan etika ilmiah dalam rangka menghasilkan solusi, gagasan, desain atau kritik seni;</v>
      </c>
      <c r="I46" s="361" t="s">
        <v>646</v>
      </c>
      <c r="J46" s="512" t="s">
        <v>977</v>
      </c>
      <c r="K46" s="225"/>
      <c r="M46" s="316"/>
    </row>
    <row r="47" spans="2:87" ht="87" x14ac:dyDescent="0.35">
      <c r="C47" s="85">
        <v>4</v>
      </c>
      <c r="D47" s="32" t="s">
        <v>213</v>
      </c>
      <c r="E47" s="32" t="s">
        <v>789</v>
      </c>
      <c r="F47" s="32" t="str">
        <f t="shared" si="7"/>
        <v>Mampu menyusun deskripsi saintifik, hasil kajiannya dalam bentuk skripsi atau laporan tugas akhir, dan menggugahnya dalam laman perguruan tinggi;</v>
      </c>
      <c r="G47" s="32" t="str">
        <f t="shared" si="8"/>
        <v>Mampu menyusun deskripsi saintifik, hasil kajiannya dalam bentuk skripsi atau laporan tugas akhir, dan menggugahnya dalam laman perguruan tinggi;</v>
      </c>
      <c r="H47" s="32" t="str">
        <f t="shared" si="6"/>
        <v>Mampu menyusun deskripsi saintifik, hasil kajiannya dalam bentuk skripsi atau laporan tugas akhir, dan menggugahnya dalam laman perguruan tinggi;</v>
      </c>
      <c r="I47" s="361" t="s">
        <v>647</v>
      </c>
      <c r="J47" s="512" t="s">
        <v>288</v>
      </c>
      <c r="K47" s="224"/>
      <c r="M47" s="316"/>
    </row>
    <row r="48" spans="2:87" ht="101.5" x14ac:dyDescent="0.35">
      <c r="C48" s="85">
        <v>5</v>
      </c>
      <c r="D48" s="32" t="s">
        <v>213</v>
      </c>
      <c r="E48" s="32" t="s">
        <v>790</v>
      </c>
      <c r="F48" s="32" t="str">
        <f t="shared" si="7"/>
        <v>Mampu mengambil keputusan secara tepat, dalam konteks penyelesaian masalah di bidang keahliannya berdasarkan hasil analisis informasi dan data;</v>
      </c>
      <c r="G48" s="32" t="str">
        <f t="shared" si="8"/>
        <v>Mampu mengambil keputusan secara tepat, dalam konteks penyelesaian masalah di bidang keahliannya berdasarkan hasil analisis informasi dan data;</v>
      </c>
      <c r="H48" s="32" t="str">
        <f t="shared" si="6"/>
        <v>Mampu mengambil keputusan secara tepat, dalam konteks penyelesaian masalah di bidang keahliannya berdasarkan hasil analisis informasi dan data;</v>
      </c>
      <c r="I48" s="361" t="s">
        <v>648</v>
      </c>
      <c r="J48" s="512" t="s">
        <v>288</v>
      </c>
      <c r="K48" s="225"/>
      <c r="M48" s="316"/>
    </row>
    <row r="49" spans="2:87" ht="87" x14ac:dyDescent="0.35">
      <c r="C49" s="85">
        <v>6</v>
      </c>
      <c r="D49" s="32" t="s">
        <v>213</v>
      </c>
      <c r="E49" s="32" t="s">
        <v>235</v>
      </c>
      <c r="F49" s="32" t="str">
        <f t="shared" si="7"/>
        <v>Mampu memelihara dan mengembangkan jaringan kerja dengan pembimbing, kolega dan sejawat baik di dalam maupun di luar lembaganya;</v>
      </c>
      <c r="G49" s="32" t="str">
        <f t="shared" si="8"/>
        <v>Mampu memelihara dan mengembangkan jaringan kerja dengan pembimbing, kolega dan sejawat baik di dalam maupun di luar lembaganya;</v>
      </c>
      <c r="H49" s="32" t="str">
        <f t="shared" si="6"/>
        <v>Mampu memelihara dan mengembangkan jaringan kerja dengan pembimbing, kolega dan sejawat baik di dalam maupun di luar lembaganya;</v>
      </c>
      <c r="I49" s="361" t="s">
        <v>649</v>
      </c>
      <c r="J49" s="512" t="s">
        <v>981</v>
      </c>
      <c r="K49" s="225"/>
      <c r="M49" s="316"/>
    </row>
    <row r="50" spans="2:87" ht="130.5" x14ac:dyDescent="0.35">
      <c r="C50" s="85">
        <v>7</v>
      </c>
      <c r="D50" s="32" t="s">
        <v>213</v>
      </c>
      <c r="E50" s="32" t="s">
        <v>236</v>
      </c>
      <c r="F50" s="32" t="str">
        <f t="shared" si="7"/>
        <v>Mampu bertanggungjawab atas pencapaian hasil kerja kelompok melakukan supervisi dan evaluasi terhadap penyelesaian pekerjaan yang ditugaskan kepada pekerja yang berada di bawah tanggung jawabnya;</v>
      </c>
      <c r="G50" s="32" t="str">
        <f t="shared" si="8"/>
        <v>Mampu bertanggungjawab atas pencapaian hasil kerja kelompok melakukan supervisi dan evaluasi terhadap penyelesaian pekerjaan yang ditugaskan kepada pekerja yang berada di bawah tanggung jawabnya;</v>
      </c>
      <c r="H50" s="32" t="str">
        <f t="shared" si="6"/>
        <v>Mampu bertanggungjawab atas pencapaian hasil kerja kelompok melakukan supervisi dan evaluasi terhadap penyelesaian pekerjaan yang ditugaskan kepada pekerja yang berada di bawah tanggung jawabnya;</v>
      </c>
      <c r="I50" s="361" t="s">
        <v>650</v>
      </c>
      <c r="J50" s="512" t="s">
        <v>981</v>
      </c>
      <c r="K50" s="225"/>
      <c r="M50" s="316"/>
    </row>
    <row r="51" spans="2:87" ht="101.5" x14ac:dyDescent="0.35">
      <c r="C51" s="85">
        <v>8</v>
      </c>
      <c r="D51" s="32" t="s">
        <v>213</v>
      </c>
      <c r="E51" s="32" t="s">
        <v>237</v>
      </c>
      <c r="F51" s="32" t="str">
        <f t="shared" si="7"/>
        <v>Mampu melakukan proses evaluasi diri terhadap kelompok kerja yang berada di bawah tanggungjawabnya dan mampu mengelola pembelajaran secara mandiri;</v>
      </c>
      <c r="G51" s="32" t="str">
        <f t="shared" si="8"/>
        <v>Mampu melakukan proses evaluasi diri terhadap kelompok kerja yang berada di bawah tanggungjawabnya dan mampu mengelola pembelajaran secara mandiri;</v>
      </c>
      <c r="H51" s="32" t="str">
        <f t="shared" si="6"/>
        <v>Mampu melakukan proses evaluasi diri terhadap kelompok kerja yang berada di bawah tanggungjawabnya dan mampu mengelola pembelajaran secara mandiri;</v>
      </c>
      <c r="I51" s="361" t="s">
        <v>651</v>
      </c>
      <c r="J51" s="512" t="s">
        <v>827</v>
      </c>
      <c r="K51" s="225"/>
      <c r="M51" s="316"/>
    </row>
    <row r="52" spans="2:87" ht="101.5" x14ac:dyDescent="0.35">
      <c r="C52" s="85">
        <v>9</v>
      </c>
      <c r="D52" s="32" t="s">
        <v>213</v>
      </c>
      <c r="E52" s="32" t="s">
        <v>238</v>
      </c>
      <c r="F52" s="32" t="str">
        <f t="shared" si="7"/>
        <v>Mampu mendokumentasikan, menyimpan, mengamanahkan, dan menemukan kembali data untuk menjamin kesahihan mencegah plagiasi;</v>
      </c>
      <c r="G52" s="32" t="str">
        <f t="shared" si="8"/>
        <v>Mampu mendokumentasikan, menyimpan, mengamanahkan, dan menemukan kembali data untuk menjamin kesahihan mencegah plagiasi;</v>
      </c>
      <c r="H52" s="32" t="str">
        <f t="shared" si="6"/>
        <v>Mampu mendokumentasikan, menyimpan, mengamanahkan, dan menemukan kembali data untuk menjamin kesahihan mencegah plagiasi;</v>
      </c>
      <c r="I52" s="361" t="s">
        <v>652</v>
      </c>
      <c r="J52" s="512" t="s">
        <v>821</v>
      </c>
      <c r="K52" s="225"/>
      <c r="M52" s="316"/>
    </row>
    <row r="53" spans="2:87" ht="101.5" x14ac:dyDescent="0.35">
      <c r="C53" s="85">
        <v>10</v>
      </c>
      <c r="D53" s="32" t="s">
        <v>213</v>
      </c>
      <c r="E53" s="32" t="s">
        <v>239</v>
      </c>
      <c r="F53" s="32" t="str">
        <f t="shared" si="7"/>
        <v>Menunjukkan kemampuan literasi informasi, media dan memanfaatkan teknologi  informasi dan komunikasi untuk pengembangan keilmuan dan kemampuan kerja;</v>
      </c>
      <c r="G53" s="32" t="str">
        <f t="shared" si="8"/>
        <v>Menunjukkan kemampuan literasi informasi, media dan memanfaatkan teknologi  informasi dan komunikasi untuk pengembangan keilmuan dan kemampuan kerja;</v>
      </c>
      <c r="H53" s="32" t="str">
        <f t="shared" si="6"/>
        <v>Menunjukkan kemampuan literasi informasi, media dan memanfaatkan teknologi  informasi dan komunikasi untuk pengembangan keilmuan dan kemampuan kerja;</v>
      </c>
      <c r="I53" s="361" t="s">
        <v>653</v>
      </c>
      <c r="J53" s="512" t="s">
        <v>821</v>
      </c>
      <c r="K53" s="225"/>
      <c r="M53" s="316"/>
    </row>
    <row r="54" spans="2:87" ht="87" x14ac:dyDescent="0.35">
      <c r="C54" s="85">
        <v>11</v>
      </c>
      <c r="D54" s="32" t="s">
        <v>213</v>
      </c>
      <c r="E54" s="32" t="s">
        <v>240</v>
      </c>
      <c r="F54" s="32" t="str">
        <f t="shared" si="7"/>
        <v>Mampu berkomunikasi baik lisan maupun tulisan  dengan menggunakan bahasa Arab dan Inggris dalam perkembangan dunia akademik dan dunia kerja;</v>
      </c>
      <c r="G54" s="32" t="str">
        <f t="shared" si="8"/>
        <v>Mampu berkomunikasi baik lisan maupun tulisan  dengan menggunakan bahasa Arab dan Inggris dalam perkembangan dunia akademik dan dunia kerja;</v>
      </c>
      <c r="H54" s="32" t="str">
        <f t="shared" si="6"/>
        <v>Mampu berkomunikasi baik lisan maupun tulisan  dengan menggunakan bahasa Arab dan Inggris dalam perkembangan dunia akademik dan dunia kerja;</v>
      </c>
      <c r="I54" s="361" t="s">
        <v>654</v>
      </c>
      <c r="J54" s="512" t="s">
        <v>966</v>
      </c>
      <c r="K54" s="224"/>
      <c r="M54" s="316"/>
      <c r="N54" s="176" t="s">
        <v>396</v>
      </c>
      <c r="O54" s="32" t="s">
        <v>398</v>
      </c>
      <c r="P54" s="72" t="s">
        <v>364</v>
      </c>
    </row>
    <row r="55" spans="2:87" ht="159.5" x14ac:dyDescent="0.35">
      <c r="C55" s="85">
        <v>12</v>
      </c>
      <c r="D55" s="32" t="s">
        <v>213</v>
      </c>
      <c r="E55" s="32" t="s">
        <v>241</v>
      </c>
      <c r="F55" s="32" t="str">
        <f t="shared" si="7"/>
        <v>Mampu berkolaborasi dalam team, menunjukkan kemampuan kreatif (creativity skill), inovatif (innovation skill), berpikir kritis (critical thinking) dan pemecahan masalah (problem solving skill) dalam pengembangan keilmuan dan pelaksanaan tugas di dunia kerja:</v>
      </c>
      <c r="G55" s="32" t="str">
        <f t="shared" si="8"/>
        <v>Mampu berkolaborasi dalam team, menunjukkan kemampuan kreatif (creativity skill), inovatif (innovation skill), berpikir kritis (critical thinking) dan pemecahan masalah (problem solving skill) dalam pengembangan keilmuan dan pelaksanaan tugas di dunia kerja:</v>
      </c>
      <c r="H55" s="32" t="str">
        <f t="shared" si="6"/>
        <v>Mampu berkolaborasi dalam team, menunjukkan kemampuan kreatif (creativity skill), inovatif (innovation skill), berpikir kritis (critical thinking) dan pemecahan masalah (problem solving skill) dalam pengembangan keilmuan dan pelaksanaan tugas di dunia kerja:</v>
      </c>
      <c r="I55" s="361" t="s">
        <v>655</v>
      </c>
      <c r="J55" s="512" t="s">
        <v>981</v>
      </c>
      <c r="K55" s="224"/>
      <c r="M55" s="316"/>
    </row>
    <row r="56" spans="2:87" ht="43.5" x14ac:dyDescent="0.35">
      <c r="C56" s="85">
        <v>13</v>
      </c>
      <c r="D56" s="32" t="s">
        <v>213</v>
      </c>
      <c r="E56" s="32" t="s">
        <v>242</v>
      </c>
      <c r="F56" s="32" t="str">
        <f t="shared" si="7"/>
        <v>Mampu membaca al-Qur’an berdasarkan ilmu qira’at dan ilmu tajwid;</v>
      </c>
      <c r="G56" s="32" t="str">
        <f t="shared" si="8"/>
        <v>Mampu membaca al-Qur’an berdasarkan ilmu qira’at dan ilmu tajwid;</v>
      </c>
      <c r="H56" s="32" t="str">
        <f t="shared" si="6"/>
        <v>Mampu membaca al-Qur’an berdasarkan ilmu qira’at dan ilmu tajwid;</v>
      </c>
      <c r="I56" s="361" t="s">
        <v>656</v>
      </c>
      <c r="J56" s="512" t="s">
        <v>980</v>
      </c>
      <c r="K56" s="225"/>
      <c r="M56" s="316"/>
    </row>
    <row r="57" spans="2:87" ht="43.5" x14ac:dyDescent="0.35">
      <c r="C57" s="85">
        <v>14</v>
      </c>
      <c r="D57" s="32" t="s">
        <v>213</v>
      </c>
      <c r="E57" s="32" t="s">
        <v>243</v>
      </c>
      <c r="F57" s="32" t="str">
        <f t="shared" si="7"/>
        <v>Mampu menghafal dan memahami isi kandungan al-Qur’an juz 30 (Juz Amma);</v>
      </c>
      <c r="G57" s="32" t="str">
        <f t="shared" si="8"/>
        <v>Mampu menghafal dan memahami isi kandungan al-Qur’an juz 30 (Juz Amma);</v>
      </c>
      <c r="H57" s="32" t="str">
        <f t="shared" si="6"/>
        <v>Mampu menghafal dan memahami isi kandungan al-Qur’an juz 30 (Juz Amma);</v>
      </c>
      <c r="I57" s="361" t="s">
        <v>657</v>
      </c>
      <c r="J57" s="512" t="s">
        <v>980</v>
      </c>
      <c r="K57" s="225"/>
      <c r="M57" s="316"/>
    </row>
    <row r="58" spans="2:87" ht="43.5" x14ac:dyDescent="0.35">
      <c r="C58" s="85">
        <v>15</v>
      </c>
      <c r="D58" s="32" t="s">
        <v>213</v>
      </c>
      <c r="E58" s="32" t="s">
        <v>244</v>
      </c>
      <c r="F58" s="32" t="str">
        <f t="shared" si="7"/>
        <v>Mampu melaksanakan ibadah dan memimpin ritual keagamaan dengan baik.</v>
      </c>
      <c r="G58" s="32" t="str">
        <f t="shared" si="8"/>
        <v>Mampu melaksanakan ibadah dan memimpin ritual keagamaan dengan baik.</v>
      </c>
      <c r="H58" s="32" t="str">
        <f t="shared" si="6"/>
        <v>Mampu melaksanakan ibadah dan memimpin ritual keagamaan dengan baik.</v>
      </c>
      <c r="I58" s="361" t="s">
        <v>658</v>
      </c>
      <c r="J58" s="512" t="s">
        <v>806</v>
      </c>
      <c r="K58" s="225"/>
      <c r="L58" s="219"/>
      <c r="M58" s="315"/>
    </row>
    <row r="59" spans="2:87" x14ac:dyDescent="0.35">
      <c r="C59" s="85"/>
      <c r="D59" s="32"/>
      <c r="E59" s="32"/>
      <c r="F59" s="32"/>
      <c r="G59" s="32"/>
      <c r="H59" s="32"/>
      <c r="I59" s="361"/>
      <c r="J59" s="512"/>
      <c r="K59" s="225"/>
      <c r="M59" s="316"/>
    </row>
    <row r="60" spans="2:87" x14ac:dyDescent="0.35">
      <c r="K60" s="227"/>
    </row>
    <row r="61" spans="2:87" x14ac:dyDescent="0.35">
      <c r="B61" s="4" t="s">
        <v>153</v>
      </c>
      <c r="C61" s="1" t="s">
        <v>203</v>
      </c>
      <c r="K61" s="227"/>
    </row>
    <row r="62" spans="2:87" x14ac:dyDescent="0.35">
      <c r="B62" s="4"/>
      <c r="C62" s="660" t="s">
        <v>206</v>
      </c>
      <c r="D62" s="660"/>
      <c r="E62" s="660"/>
      <c r="F62" s="660"/>
      <c r="G62" s="660"/>
      <c r="H62" s="660"/>
      <c r="I62" s="660"/>
      <c r="K62" s="227"/>
    </row>
    <row r="63" spans="2:87" x14ac:dyDescent="0.35">
      <c r="C63" s="6" t="s">
        <v>207</v>
      </c>
      <c r="K63" s="227"/>
    </row>
    <row r="64" spans="2:87" s="2" customFormat="1" ht="29.5" customHeight="1" x14ac:dyDescent="0.35">
      <c r="C64" s="14" t="s">
        <v>70</v>
      </c>
      <c r="D64" s="14" t="s">
        <v>195</v>
      </c>
      <c r="E64" s="14" t="s">
        <v>196</v>
      </c>
      <c r="F64" s="14" t="s">
        <v>437</v>
      </c>
      <c r="G64" s="14" t="s">
        <v>438</v>
      </c>
      <c r="H64" s="14" t="s">
        <v>197</v>
      </c>
      <c r="I64" s="187" t="s">
        <v>211</v>
      </c>
      <c r="J64" s="514" t="s">
        <v>390</v>
      </c>
      <c r="K64" s="223"/>
      <c r="L64" s="28"/>
      <c r="M64" s="28"/>
      <c r="N64" s="28"/>
      <c r="P64" s="186"/>
      <c r="Q64" s="186"/>
      <c r="R64" s="186"/>
      <c r="S64" s="186"/>
      <c r="T64" s="186"/>
      <c r="U64" s="186"/>
      <c r="V64" s="186"/>
      <c r="Z64" s="186"/>
      <c r="AD64" s="186"/>
      <c r="AH64" s="186"/>
      <c r="AL64" s="186"/>
      <c r="AP64" s="186"/>
      <c r="AT64" s="186"/>
      <c r="AX64" s="186"/>
      <c r="BB64" s="186"/>
      <c r="BF64" s="186"/>
      <c r="BJ64" s="186"/>
      <c r="BN64" s="186"/>
      <c r="BR64" s="186"/>
      <c r="BV64" s="186"/>
      <c r="BZ64" s="186"/>
      <c r="CD64" s="186"/>
      <c r="CH64"/>
      <c r="CI64"/>
    </row>
    <row r="65" spans="3:48" ht="87" x14ac:dyDescent="0.35">
      <c r="C65" s="85">
        <v>1</v>
      </c>
      <c r="D65" s="32" t="s">
        <v>213</v>
      </c>
      <c r="E65" s="32" t="s">
        <v>791</v>
      </c>
      <c r="F65" s="32" t="str">
        <f>E65</f>
        <v>Meneliti dan mengkaji bahasa, sastra dan budaya Arab dengan menerapkan ilmu-ilmu Bahasa Arab dan teori-teori penelitian bahasa/sastra Arab;</v>
      </c>
      <c r="G65" s="32" t="str">
        <f>E65</f>
        <v>Meneliti dan mengkaji bahasa, sastra dan budaya Arab dengan menerapkan ilmu-ilmu Bahasa Arab dan teori-teori penelitian bahasa/sastra Arab;</v>
      </c>
      <c r="H65" s="32" t="str">
        <f t="shared" ref="H65:H75" si="9">G65</f>
        <v>Meneliti dan mengkaji bahasa, sastra dan budaya Arab dengan menerapkan ilmu-ilmu Bahasa Arab dan teori-teori penelitian bahasa/sastra Arab;</v>
      </c>
      <c r="I65" s="361" t="s">
        <v>659</v>
      </c>
      <c r="J65" s="512" t="s">
        <v>288</v>
      </c>
      <c r="K65" s="225"/>
      <c r="M65" s="317"/>
    </row>
    <row r="66" spans="3:48" ht="72.5" x14ac:dyDescent="0.35">
      <c r="C66" s="85">
        <v>2</v>
      </c>
      <c r="D66" s="32" t="s">
        <v>213</v>
      </c>
      <c r="E66" s="32" t="s">
        <v>792</v>
      </c>
      <c r="F66" s="32" t="str">
        <f t="shared" ref="F66:F75" si="10">E66</f>
        <v>Menerjemahkan literatur bahasa Arab-Indonesia atau sebaliknya dengan menggunakan teori-teori bahasa dan penerjemahan</v>
      </c>
      <c r="G66" s="32" t="str">
        <f t="shared" ref="G66:G75" si="11">E66</f>
        <v>Menerjemahkan literatur bahasa Arab-Indonesia atau sebaliknya dengan menggunakan teori-teori bahasa dan penerjemahan</v>
      </c>
      <c r="H66" s="32" t="str">
        <f t="shared" si="9"/>
        <v>Menerjemahkan literatur bahasa Arab-Indonesia atau sebaliknya dengan menggunakan teori-teori bahasa dan penerjemahan</v>
      </c>
      <c r="I66" s="361" t="s">
        <v>660</v>
      </c>
      <c r="J66" s="512" t="s">
        <v>976</v>
      </c>
      <c r="K66" s="225"/>
      <c r="M66" s="317"/>
      <c r="N66" s="176" t="s">
        <v>391</v>
      </c>
      <c r="O66" s="32" t="s">
        <v>399</v>
      </c>
      <c r="P66" s="72" t="s">
        <v>381</v>
      </c>
      <c r="Q66" s="191"/>
      <c r="R66" s="176" t="s">
        <v>237</v>
      </c>
      <c r="S66" s="32" t="s">
        <v>400</v>
      </c>
      <c r="T66" s="72" t="s">
        <v>382</v>
      </c>
    </row>
    <row r="67" spans="3:48" ht="87" x14ac:dyDescent="0.35">
      <c r="C67" s="85">
        <v>3</v>
      </c>
      <c r="D67" s="32" t="s">
        <v>213</v>
      </c>
      <c r="E67" s="32" t="s">
        <v>793</v>
      </c>
      <c r="F67" s="32" t="str">
        <f t="shared" si="10"/>
        <v>Mengaplikasikan Bahasa Arab dalam berbagai pekerjaan sesuai dengan kebutuhan seperti diplomat, pengajar, pemandu wisata, wartawan dan lain-lain.</v>
      </c>
      <c r="G67" s="32" t="str">
        <f t="shared" si="11"/>
        <v>Mengaplikasikan Bahasa Arab dalam berbagai pekerjaan sesuai dengan kebutuhan seperti diplomat, pengajar, pemandu wisata, wartawan dan lain-lain.</v>
      </c>
      <c r="H67" s="32" t="str">
        <f t="shared" si="9"/>
        <v>Mengaplikasikan Bahasa Arab dalam berbagai pekerjaan sesuai dengan kebutuhan seperti diplomat, pengajar, pemandu wisata, wartawan dan lain-lain.</v>
      </c>
      <c r="I67" s="361" t="s">
        <v>661</v>
      </c>
      <c r="J67" s="512" t="s">
        <v>975</v>
      </c>
      <c r="K67" s="225"/>
      <c r="M67" s="317"/>
    </row>
    <row r="68" spans="3:48" ht="36.65" customHeight="1" x14ac:dyDescent="0.35">
      <c r="C68" s="85">
        <v>4</v>
      </c>
      <c r="D68" s="32" t="s">
        <v>213</v>
      </c>
      <c r="E68" s="32" t="s">
        <v>794</v>
      </c>
      <c r="F68" s="32" t="str">
        <f t="shared" si="10"/>
        <v>Mampu berkomunikasi bahasa Arab dengan baik dan benar</v>
      </c>
      <c r="G68" s="32" t="str">
        <f t="shared" si="11"/>
        <v>Mampu berkomunikasi bahasa Arab dengan baik dan benar</v>
      </c>
      <c r="H68" s="32" t="str">
        <f t="shared" si="9"/>
        <v>Mampu berkomunikasi bahasa Arab dengan baik dan benar</v>
      </c>
      <c r="I68" s="361" t="s">
        <v>662</v>
      </c>
      <c r="J68" s="512" t="s">
        <v>979</v>
      </c>
      <c r="K68" s="225"/>
      <c r="M68" s="317"/>
      <c r="N68" s="176" t="s">
        <v>413</v>
      </c>
      <c r="O68" s="32" t="s">
        <v>401</v>
      </c>
      <c r="P68" s="190" t="s">
        <v>341</v>
      </c>
      <c r="Q68" s="191"/>
      <c r="R68" s="176" t="s">
        <v>414</v>
      </c>
      <c r="S68" s="32" t="s">
        <v>402</v>
      </c>
      <c r="T68" s="190" t="s">
        <v>66</v>
      </c>
      <c r="U68" s="191"/>
      <c r="V68" s="176" t="s">
        <v>415</v>
      </c>
      <c r="W68" s="32" t="s">
        <v>403</v>
      </c>
      <c r="X68" s="190" t="s">
        <v>42</v>
      </c>
      <c r="Y68" s="191"/>
      <c r="Z68" s="176" t="s">
        <v>416</v>
      </c>
      <c r="AA68" s="32" t="s">
        <v>404</v>
      </c>
      <c r="AB68" s="190" t="s">
        <v>62</v>
      </c>
      <c r="AC68" s="191"/>
      <c r="AD68" s="176" t="s">
        <v>393</v>
      </c>
      <c r="AE68" s="32" t="s">
        <v>405</v>
      </c>
      <c r="AF68" s="190" t="s">
        <v>394</v>
      </c>
      <c r="AG68" s="191"/>
      <c r="AH68" s="176" t="s">
        <v>436</v>
      </c>
      <c r="AI68" s="32" t="s">
        <v>406</v>
      </c>
      <c r="AJ68" s="190" t="s">
        <v>448</v>
      </c>
      <c r="AK68" s="191"/>
      <c r="AL68" s="176" t="s">
        <v>435</v>
      </c>
      <c r="AM68" s="32" t="s">
        <v>407</v>
      </c>
      <c r="AN68" s="190" t="s">
        <v>344</v>
      </c>
      <c r="AO68" s="191"/>
      <c r="AP68" s="176" t="s">
        <v>434</v>
      </c>
      <c r="AQ68" s="32" t="s">
        <v>408</v>
      </c>
      <c r="AR68" s="190" t="s">
        <v>346</v>
      </c>
      <c r="AS68" s="191"/>
      <c r="AT68" s="176" t="s">
        <v>447</v>
      </c>
      <c r="AU68" s="32" t="s">
        <v>409</v>
      </c>
      <c r="AV68" s="190" t="s">
        <v>430</v>
      </c>
    </row>
    <row r="69" spans="3:48" ht="72.5" x14ac:dyDescent="0.35">
      <c r="C69" s="85">
        <v>5</v>
      </c>
      <c r="D69" s="32" t="s">
        <v>213</v>
      </c>
      <c r="E69" s="32" t="s">
        <v>795</v>
      </c>
      <c r="F69" s="32" t="str">
        <f t="shared" si="10"/>
        <v>Mampu menerapkan teori dan metode penelitian bahasa dan budaya dalam rangka mengembangkan sastra Arab</v>
      </c>
      <c r="G69" s="32" t="str">
        <f t="shared" si="11"/>
        <v>Mampu menerapkan teori dan metode penelitian bahasa dan budaya dalam rangka mengembangkan sastra Arab</v>
      </c>
      <c r="H69" s="32" t="str">
        <f t="shared" si="9"/>
        <v>Mampu menerapkan teori dan metode penelitian bahasa dan budaya dalam rangka mengembangkan sastra Arab</v>
      </c>
      <c r="I69" s="361" t="s">
        <v>663</v>
      </c>
      <c r="J69" s="512" t="s">
        <v>288</v>
      </c>
      <c r="K69" s="225"/>
      <c r="M69" s="317"/>
    </row>
    <row r="70" spans="3:48" ht="72.5" x14ac:dyDescent="0.35">
      <c r="C70" s="85">
        <v>6</v>
      </c>
      <c r="D70" s="32" t="s">
        <v>213</v>
      </c>
      <c r="E70" s="32" t="s">
        <v>796</v>
      </c>
      <c r="F70" s="32" t="str">
        <f t="shared" si="10"/>
        <v>Mampu menganalisis khazanah pengetahuan Arab (al-Turats al-Arabi) masa lalu dan masa kini dengan menggunakan bahasa Arab.</v>
      </c>
      <c r="G70" s="32" t="str">
        <f t="shared" si="11"/>
        <v>Mampu menganalisis khazanah pengetahuan Arab (al-Turats al-Arabi) masa lalu dan masa kini dengan menggunakan bahasa Arab.</v>
      </c>
      <c r="H70" s="32" t="str">
        <f t="shared" si="9"/>
        <v>Mampu menganalisis khazanah pengetahuan Arab (al-Turats al-Arabi) masa lalu dan masa kini dengan menggunakan bahasa Arab.</v>
      </c>
      <c r="I70" s="361" t="s">
        <v>664</v>
      </c>
      <c r="J70" s="512" t="s">
        <v>978</v>
      </c>
      <c r="K70" s="225"/>
      <c r="M70" s="317"/>
    </row>
    <row r="71" spans="3:48" ht="58" x14ac:dyDescent="0.35">
      <c r="C71" s="85">
        <v>7</v>
      </c>
      <c r="D71" s="32" t="s">
        <v>213</v>
      </c>
      <c r="E71" s="32" t="s">
        <v>797</v>
      </c>
      <c r="F71" s="32" t="str">
        <f t="shared" si="10"/>
        <v>Mampu memanfaatkan teknologi informasi komunikasi dalam bidang bahasa dan sastra Arab.</v>
      </c>
      <c r="G71" s="32" t="str">
        <f t="shared" si="11"/>
        <v>Mampu memanfaatkan teknologi informasi komunikasi dalam bidang bahasa dan sastra Arab.</v>
      </c>
      <c r="H71" s="32" t="str">
        <f t="shared" si="9"/>
        <v>Mampu memanfaatkan teknologi informasi komunikasi dalam bidang bahasa dan sastra Arab.</v>
      </c>
      <c r="I71" s="361" t="s">
        <v>665</v>
      </c>
      <c r="J71" s="512" t="s">
        <v>821</v>
      </c>
      <c r="K71" s="225"/>
      <c r="M71" s="317"/>
    </row>
    <row r="72" spans="3:48" ht="58" x14ac:dyDescent="0.35">
      <c r="C72" s="85">
        <v>8</v>
      </c>
      <c r="D72" s="32" t="s">
        <v>213</v>
      </c>
      <c r="E72" s="32" t="s">
        <v>798</v>
      </c>
      <c r="F72" s="32" t="str">
        <f t="shared" si="10"/>
        <v>Mampu menganalisis gejala kebahasaan dan kesastraan Arab dalam berbagai tataran linguistik dan genre.</v>
      </c>
      <c r="G72" s="32" t="str">
        <f t="shared" si="11"/>
        <v>Mampu menganalisis gejala kebahasaan dan kesastraan Arab dalam berbagai tataran linguistik dan genre.</v>
      </c>
      <c r="H72" s="32" t="str">
        <f t="shared" si="9"/>
        <v>Mampu menganalisis gejala kebahasaan dan kesastraan Arab dalam berbagai tataran linguistik dan genre.</v>
      </c>
      <c r="I72" s="361" t="s">
        <v>666</v>
      </c>
      <c r="J72" s="512" t="s">
        <v>973</v>
      </c>
      <c r="K72" s="225"/>
      <c r="M72" s="317"/>
    </row>
    <row r="73" spans="3:48" ht="72.5" x14ac:dyDescent="0.35">
      <c r="C73" s="85">
        <v>9</v>
      </c>
      <c r="D73" s="32" t="s">
        <v>213</v>
      </c>
      <c r="E73" s="32" t="s">
        <v>799</v>
      </c>
      <c r="F73" s="32" t="str">
        <f t="shared" si="10"/>
        <v>Mampu memaparkan manusia Indonesia kekinian dan hubungannya dengan bangsa lain dalam konteks global.</v>
      </c>
      <c r="G73" s="32" t="str">
        <f t="shared" si="11"/>
        <v>Mampu memaparkan manusia Indonesia kekinian dan hubungannya dengan bangsa lain dalam konteks global.</v>
      </c>
      <c r="H73" s="32" t="str">
        <f t="shared" si="9"/>
        <v>Mampu memaparkan manusia Indonesia kekinian dan hubungannya dengan bangsa lain dalam konteks global.</v>
      </c>
      <c r="I73" s="361" t="s">
        <v>667</v>
      </c>
      <c r="J73" s="512" t="s">
        <v>964</v>
      </c>
      <c r="K73" s="226"/>
      <c r="L73" s="219"/>
      <c r="M73" s="318"/>
      <c r="N73" s="176" t="s">
        <v>422</v>
      </c>
      <c r="O73" s="32" t="s">
        <v>410</v>
      </c>
      <c r="P73" s="190" t="s">
        <v>321</v>
      </c>
    </row>
    <row r="74" spans="3:48" ht="101.5" x14ac:dyDescent="0.35">
      <c r="C74" s="85">
        <v>10</v>
      </c>
      <c r="D74" s="32" t="s">
        <v>213</v>
      </c>
      <c r="E74" s="32" t="s">
        <v>800</v>
      </c>
      <c r="F74" s="32" t="str">
        <f t="shared" si="10"/>
        <v>Mampu menganalisis dan mengkaji hasanah pengetahuan Arab (al-Turats al-Arabi) dan naskah berbahasa atau beraksara Arab baik karya klasik dan modern</v>
      </c>
      <c r="G74" s="32" t="str">
        <f t="shared" si="11"/>
        <v>Mampu menganalisis dan mengkaji hasanah pengetahuan Arab (al-Turats al-Arabi) dan naskah berbahasa atau beraksara Arab baik karya klasik dan modern</v>
      </c>
      <c r="H74" s="32" t="str">
        <f t="shared" si="9"/>
        <v>Mampu menganalisis dan mengkaji hasanah pengetahuan Arab (al-Turats al-Arabi) dan naskah berbahasa atau beraksara Arab baik karya klasik dan modern</v>
      </c>
      <c r="I74" s="361" t="s">
        <v>668</v>
      </c>
      <c r="J74" s="512" t="s">
        <v>816</v>
      </c>
      <c r="K74" s="224"/>
      <c r="M74" s="317"/>
    </row>
    <row r="75" spans="3:48" ht="72.5" x14ac:dyDescent="0.35">
      <c r="C75" s="85">
        <v>11</v>
      </c>
      <c r="D75" s="32" t="s">
        <v>213</v>
      </c>
      <c r="E75" s="32" t="s">
        <v>801</v>
      </c>
      <c r="F75" s="32" t="str">
        <f t="shared" si="10"/>
        <v>Mampu menghafal dan memahami berbagai ayat yang bernilai sastra.</v>
      </c>
      <c r="G75" s="32" t="str">
        <f t="shared" si="11"/>
        <v>Mampu menghafal dan memahami berbagai ayat yang bernilai sastra.</v>
      </c>
      <c r="H75" s="32" t="str">
        <f t="shared" si="9"/>
        <v>Mampu menghafal dan memahami berbagai ayat yang bernilai sastra.</v>
      </c>
      <c r="I75" s="361" t="s">
        <v>669</v>
      </c>
      <c r="J75" s="512" t="s">
        <v>980</v>
      </c>
      <c r="K75" s="225"/>
      <c r="M75" s="317"/>
      <c r="N75" s="176" t="s">
        <v>423</v>
      </c>
      <c r="O75" s="32" t="s">
        <v>428</v>
      </c>
      <c r="P75" s="190" t="s">
        <v>18</v>
      </c>
      <c r="Q75" s="191"/>
      <c r="R75" s="176" t="s">
        <v>424</v>
      </c>
      <c r="S75" s="32" t="s">
        <v>429</v>
      </c>
      <c r="T75" s="190" t="s">
        <v>369</v>
      </c>
      <c r="U75" s="191"/>
      <c r="V75" s="176" t="s">
        <v>425</v>
      </c>
      <c r="W75" s="32" t="s">
        <v>431</v>
      </c>
      <c r="X75" s="190" t="s">
        <v>371</v>
      </c>
      <c r="Y75" s="191"/>
      <c r="Z75" s="176" t="s">
        <v>425</v>
      </c>
      <c r="AA75" s="32" t="s">
        <v>433</v>
      </c>
      <c r="AB75" s="190" t="s">
        <v>432</v>
      </c>
    </row>
    <row r="76" spans="3:48" x14ac:dyDescent="0.35">
      <c r="C76" s="85"/>
      <c r="D76" s="32"/>
      <c r="E76" s="32"/>
      <c r="F76" s="32"/>
      <c r="G76" s="32"/>
      <c r="H76" s="32"/>
      <c r="I76" s="361"/>
      <c r="J76" s="512"/>
      <c r="K76" s="225"/>
      <c r="M76" s="317"/>
    </row>
  </sheetData>
  <mergeCells count="4">
    <mergeCell ref="C25:I25"/>
    <mergeCell ref="C42:I42"/>
    <mergeCell ref="C62:I62"/>
    <mergeCell ref="B2:I2"/>
  </mergeCells>
  <phoneticPr fontId="48" type="noConversion"/>
  <pageMargins left="0.44117647058823528" right="0.35416666666666669" top="0.74803149606299213" bottom="0.74803149606299213" header="0.31496062992125984" footer="0.31496062992125984"/>
  <pageSetup paperSize="9" orientation="landscape" horizontalDpi="300" verticalDpi="3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L363"/>
  <sheetViews>
    <sheetView zoomScale="85" zoomScaleNormal="85" workbookViewId="0">
      <selection sqref="A1:G1"/>
    </sheetView>
  </sheetViews>
  <sheetFormatPr defaultRowHeight="14.5" x14ac:dyDescent="0.35"/>
  <cols>
    <col min="1" max="1" width="29.453125" customWidth="1"/>
    <col min="2" max="2" width="3.453125" customWidth="1"/>
    <col min="3" max="3" width="48" customWidth="1"/>
    <col min="4" max="4" width="3.453125" customWidth="1"/>
    <col min="5" max="5" width="13" customWidth="1"/>
    <col min="6" max="6" width="43" customWidth="1"/>
    <col min="7" max="7" width="8.26953125" customWidth="1"/>
    <col min="10" max="10" width="2" customWidth="1"/>
    <col min="11" max="11" width="17.26953125" customWidth="1"/>
    <col min="12" max="12" width="26.54296875" customWidth="1"/>
    <col min="13" max="13" width="9.1796875" customWidth="1"/>
  </cols>
  <sheetData>
    <row r="1" spans="1:11" ht="44.5" customHeight="1" x14ac:dyDescent="0.6">
      <c r="A1" s="662" t="s">
        <v>1157</v>
      </c>
      <c r="B1" s="662"/>
      <c r="C1" s="662"/>
      <c r="D1" s="662"/>
      <c r="E1" s="662"/>
      <c r="F1" s="662"/>
      <c r="G1" s="662"/>
    </row>
    <row r="3" spans="1:11" s="617" customFormat="1" ht="23.15" customHeight="1" x14ac:dyDescent="0.35">
      <c r="A3" s="616" t="s">
        <v>990</v>
      </c>
      <c r="B3" s="661" t="s">
        <v>580</v>
      </c>
      <c r="C3" s="661"/>
      <c r="D3" s="616"/>
      <c r="E3" s="616" t="s">
        <v>156</v>
      </c>
      <c r="F3" s="616" t="s">
        <v>67</v>
      </c>
      <c r="G3" s="616" t="s">
        <v>2</v>
      </c>
      <c r="J3" s="618"/>
    </row>
    <row r="4" spans="1:11" x14ac:dyDescent="0.35">
      <c r="A4" s="195" t="s">
        <v>259</v>
      </c>
      <c r="B4" s="374">
        <v>1</v>
      </c>
      <c r="C4" s="537" t="s">
        <v>520</v>
      </c>
      <c r="D4" s="374">
        <v>1</v>
      </c>
      <c r="E4" s="515" t="str">
        <f>'E. Koneksi antar Unsur dlm MK'!B7</f>
        <v>INSS11901</v>
      </c>
      <c r="F4" s="516" t="str">
        <f>'E. Koneksi antar Unsur dlm MK'!C7</f>
        <v xml:space="preserve">Pancasila  </v>
      </c>
      <c r="G4" s="515">
        <f>'E. Koneksi antar Unsur dlm MK'!D7</f>
        <v>2</v>
      </c>
      <c r="K4" s="533"/>
    </row>
    <row r="5" spans="1:11" x14ac:dyDescent="0.35">
      <c r="A5" s="195"/>
      <c r="B5" s="374">
        <v>2</v>
      </c>
      <c r="C5" s="195"/>
      <c r="D5" s="374"/>
      <c r="E5" s="515"/>
      <c r="F5" s="516"/>
      <c r="G5" s="515"/>
      <c r="K5" s="533"/>
    </row>
    <row r="6" spans="1:11" x14ac:dyDescent="0.35">
      <c r="A6" s="195"/>
      <c r="B6" s="374">
        <v>3</v>
      </c>
      <c r="C6" s="195"/>
      <c r="D6" s="374"/>
      <c r="E6" s="515"/>
      <c r="F6" s="516"/>
      <c r="G6" s="515"/>
      <c r="K6" s="533"/>
    </row>
    <row r="7" spans="1:11" x14ac:dyDescent="0.35">
      <c r="A7" s="195"/>
      <c r="B7" s="374">
        <v>4</v>
      </c>
      <c r="C7" s="195"/>
      <c r="D7" s="374"/>
      <c r="E7" s="515"/>
      <c r="F7" s="516"/>
      <c r="G7" s="515"/>
      <c r="K7" s="533"/>
    </row>
    <row r="8" spans="1:11" x14ac:dyDescent="0.35">
      <c r="A8" s="195"/>
      <c r="B8" s="374">
        <v>5</v>
      </c>
      <c r="C8" s="195"/>
      <c r="D8" s="374"/>
      <c r="E8" s="515"/>
      <c r="F8" s="516"/>
      <c r="G8" s="515"/>
      <c r="K8" s="533"/>
    </row>
    <row r="9" spans="1:11" x14ac:dyDescent="0.35">
      <c r="A9" s="195"/>
      <c r="B9" s="374"/>
      <c r="C9" s="195"/>
      <c r="D9" s="374"/>
      <c r="E9" s="515"/>
      <c r="F9" s="516"/>
      <c r="G9" s="515"/>
      <c r="K9" s="533"/>
    </row>
    <row r="10" spans="1:11" x14ac:dyDescent="0.35">
      <c r="A10" s="195"/>
      <c r="B10" s="374">
        <v>1</v>
      </c>
      <c r="C10" s="538" t="s">
        <v>253</v>
      </c>
      <c r="D10" s="374">
        <v>2</v>
      </c>
      <c r="E10" s="515" t="str">
        <f>'E. Koneksi antar Unsur dlm MK'!B10</f>
        <v>INSS11902</v>
      </c>
      <c r="F10" s="516" t="str">
        <f>'E. Koneksi antar Unsur dlm MK'!C10</f>
        <v>Pendidikan Kewarganegaraan</v>
      </c>
      <c r="G10" s="515">
        <f>'E. Koneksi antar Unsur dlm MK'!D10</f>
        <v>2</v>
      </c>
      <c r="K10" s="615" t="s">
        <v>986</v>
      </c>
    </row>
    <row r="11" spans="1:11" x14ac:dyDescent="0.35">
      <c r="A11" s="195"/>
      <c r="B11" s="374">
        <v>2</v>
      </c>
      <c r="C11" s="538" t="s">
        <v>1024</v>
      </c>
      <c r="D11" s="374"/>
      <c r="E11" s="515"/>
      <c r="F11" s="516"/>
      <c r="G11" s="515"/>
      <c r="K11" s="533"/>
    </row>
    <row r="12" spans="1:11" x14ac:dyDescent="0.35">
      <c r="A12" s="195"/>
      <c r="B12" s="374">
        <v>3</v>
      </c>
      <c r="C12" s="538" t="s">
        <v>1025</v>
      </c>
      <c r="D12" s="374"/>
      <c r="E12" s="515"/>
      <c r="F12" s="516"/>
      <c r="G12" s="515"/>
      <c r="K12" s="533"/>
    </row>
    <row r="13" spans="1:11" x14ac:dyDescent="0.35">
      <c r="A13" s="195"/>
      <c r="B13" s="374">
        <v>4</v>
      </c>
      <c r="C13" s="538" t="s">
        <v>260</v>
      </c>
      <c r="D13" s="374"/>
      <c r="E13" s="515"/>
      <c r="F13" s="516"/>
      <c r="G13" s="515"/>
      <c r="K13" s="533"/>
    </row>
    <row r="14" spans="1:11" x14ac:dyDescent="0.35">
      <c r="A14" s="195"/>
      <c r="B14" s="374">
        <v>5</v>
      </c>
      <c r="C14" s="538" t="s">
        <v>1026</v>
      </c>
      <c r="D14" s="374"/>
      <c r="E14" s="515"/>
      <c r="F14" s="516"/>
      <c r="G14" s="515"/>
      <c r="K14" s="533"/>
    </row>
    <row r="15" spans="1:11" x14ac:dyDescent="0.35">
      <c r="A15" s="195"/>
      <c r="B15" s="374"/>
      <c r="C15" s="195"/>
      <c r="D15" s="374"/>
      <c r="E15" s="515"/>
      <c r="F15" s="516"/>
      <c r="G15" s="515"/>
      <c r="K15" s="533"/>
    </row>
    <row r="16" spans="1:11" x14ac:dyDescent="0.35">
      <c r="A16" s="195" t="s">
        <v>23</v>
      </c>
      <c r="B16" s="374">
        <v>1</v>
      </c>
      <c r="C16" s="539" t="s">
        <v>263</v>
      </c>
      <c r="D16" s="374">
        <v>3</v>
      </c>
      <c r="E16" s="515" t="str">
        <f>'E. Koneksi antar Unsur dlm MK'!B13</f>
        <v>INSS11903</v>
      </c>
      <c r="F16" s="516" t="str">
        <f>'E. Koneksi antar Unsur dlm MK'!C13</f>
        <v>Bahasa Indonesia</v>
      </c>
      <c r="G16" s="515">
        <f>'E. Koneksi antar Unsur dlm MK'!D13</f>
        <v>2</v>
      </c>
      <c r="K16" s="533"/>
    </row>
    <row r="17" spans="1:11" x14ac:dyDescent="0.35">
      <c r="A17" s="195"/>
      <c r="B17" s="374">
        <v>2</v>
      </c>
      <c r="C17" s="539" t="s">
        <v>264</v>
      </c>
      <c r="D17" s="374"/>
      <c r="E17" s="515"/>
      <c r="F17" s="516"/>
      <c r="G17" s="515"/>
      <c r="K17" s="533"/>
    </row>
    <row r="18" spans="1:11" x14ac:dyDescent="0.35">
      <c r="A18" s="195"/>
      <c r="B18" s="374">
        <v>3</v>
      </c>
      <c r="C18" s="539" t="s">
        <v>265</v>
      </c>
      <c r="D18" s="374"/>
      <c r="E18" s="515"/>
      <c r="F18" s="516"/>
      <c r="G18" s="515"/>
      <c r="K18" s="533"/>
    </row>
    <row r="19" spans="1:11" x14ac:dyDescent="0.35">
      <c r="A19" s="195"/>
      <c r="B19" s="374">
        <v>4</v>
      </c>
      <c r="C19" s="539" t="s">
        <v>450</v>
      </c>
      <c r="D19" s="374"/>
      <c r="E19" s="515"/>
      <c r="F19" s="516"/>
      <c r="G19" s="515"/>
      <c r="K19" s="533"/>
    </row>
    <row r="20" spans="1:11" x14ac:dyDescent="0.35">
      <c r="A20" s="195"/>
      <c r="B20" s="374">
        <v>5</v>
      </c>
      <c r="C20" s="195"/>
      <c r="D20" s="374"/>
      <c r="E20" s="515"/>
      <c r="F20" s="516"/>
      <c r="G20" s="515"/>
      <c r="K20" s="533"/>
    </row>
    <row r="21" spans="1:11" x14ac:dyDescent="0.35">
      <c r="A21" s="195"/>
      <c r="B21" s="374"/>
      <c r="C21" s="195"/>
      <c r="D21" s="374"/>
      <c r="E21" s="515"/>
      <c r="F21" s="516"/>
      <c r="G21" s="515"/>
      <c r="K21" s="533"/>
    </row>
    <row r="22" spans="1:11" x14ac:dyDescent="0.35">
      <c r="A22" s="195" t="s">
        <v>266</v>
      </c>
      <c r="B22" s="374">
        <v>1</v>
      </c>
      <c r="C22" s="538" t="s">
        <v>267</v>
      </c>
      <c r="D22" s="374">
        <v>4</v>
      </c>
      <c r="E22" s="515" t="str">
        <f>'E. Koneksi antar Unsur dlm MK'!B22</f>
        <v>INSS11906</v>
      </c>
      <c r="F22" s="516" t="str">
        <f>'E. Koneksi antar Unsur dlm MK'!C22</f>
        <v xml:space="preserve">Bahasa Arab </v>
      </c>
      <c r="G22" s="515">
        <f>'E. Koneksi antar Unsur dlm MK'!D22</f>
        <v>2</v>
      </c>
      <c r="K22" s="533"/>
    </row>
    <row r="23" spans="1:11" x14ac:dyDescent="0.35">
      <c r="A23" s="195"/>
      <c r="B23" s="374">
        <v>2</v>
      </c>
      <c r="C23" s="538" t="s">
        <v>268</v>
      </c>
      <c r="D23" s="374"/>
      <c r="E23" s="515"/>
      <c r="F23" s="516"/>
      <c r="G23" s="515"/>
      <c r="K23" s="533"/>
    </row>
    <row r="24" spans="1:11" x14ac:dyDescent="0.35">
      <c r="A24" s="195"/>
      <c r="B24" s="374">
        <v>3</v>
      </c>
      <c r="C24" s="538" t="s">
        <v>269</v>
      </c>
      <c r="D24" s="374"/>
      <c r="E24" s="515"/>
      <c r="F24" s="516"/>
      <c r="G24" s="515"/>
      <c r="K24" s="533"/>
    </row>
    <row r="25" spans="1:11" x14ac:dyDescent="0.35">
      <c r="A25" s="195"/>
      <c r="B25" s="374">
        <v>4</v>
      </c>
      <c r="C25" s="538" t="s">
        <v>264</v>
      </c>
      <c r="D25" s="374"/>
      <c r="E25" s="515"/>
      <c r="F25" s="516"/>
      <c r="G25" s="515"/>
      <c r="K25" s="533"/>
    </row>
    <row r="26" spans="1:11" x14ac:dyDescent="0.35">
      <c r="A26" s="195"/>
      <c r="B26" s="374">
        <v>5</v>
      </c>
      <c r="C26" s="539" t="s">
        <v>450</v>
      </c>
      <c r="D26" s="374"/>
      <c r="E26" s="515"/>
      <c r="F26" s="516"/>
      <c r="G26" s="515"/>
      <c r="K26" s="533"/>
    </row>
    <row r="27" spans="1:11" x14ac:dyDescent="0.35">
      <c r="A27" s="195"/>
      <c r="B27" s="374"/>
      <c r="C27" s="195"/>
      <c r="D27" s="374"/>
      <c r="E27" s="515"/>
      <c r="F27" s="516"/>
      <c r="G27" s="515"/>
      <c r="K27" s="533"/>
    </row>
    <row r="28" spans="1:11" x14ac:dyDescent="0.35">
      <c r="A28" s="195"/>
      <c r="B28" s="374">
        <v>1</v>
      </c>
      <c r="C28" s="538" t="s">
        <v>267</v>
      </c>
      <c r="D28" s="374">
        <v>5</v>
      </c>
      <c r="E28" s="515" t="str">
        <f>'E. Koneksi antar Unsur dlm MK'!B25</f>
        <v>INSS11907</v>
      </c>
      <c r="F28" s="516" t="str">
        <f>'E. Koneksi antar Unsur dlm MK'!C25</f>
        <v>Bahasa Inggris</v>
      </c>
      <c r="G28" s="515">
        <f>'E. Koneksi antar Unsur dlm MK'!D25</f>
        <v>2</v>
      </c>
      <c r="K28" s="533"/>
    </row>
    <row r="29" spans="1:11" x14ac:dyDescent="0.35">
      <c r="A29" s="195"/>
      <c r="B29" s="374">
        <v>2</v>
      </c>
      <c r="C29" s="538" t="s">
        <v>268</v>
      </c>
      <c r="D29" s="374"/>
      <c r="E29" s="515"/>
      <c r="F29" s="516"/>
      <c r="G29" s="515"/>
      <c r="K29" s="533"/>
    </row>
    <row r="30" spans="1:11" x14ac:dyDescent="0.35">
      <c r="A30" s="195"/>
      <c r="B30" s="374">
        <v>3</v>
      </c>
      <c r="C30" s="538" t="s">
        <v>269</v>
      </c>
      <c r="D30" s="374"/>
      <c r="E30" s="515"/>
      <c r="F30" s="516"/>
      <c r="G30" s="515"/>
      <c r="K30" s="533"/>
    </row>
    <row r="31" spans="1:11" x14ac:dyDescent="0.35">
      <c r="A31" s="195"/>
      <c r="B31" s="374">
        <v>4</v>
      </c>
      <c r="C31" s="538" t="s">
        <v>264</v>
      </c>
      <c r="D31" s="374"/>
      <c r="E31" s="515"/>
      <c r="F31" s="516"/>
      <c r="G31" s="515"/>
      <c r="K31" s="533"/>
    </row>
    <row r="32" spans="1:11" x14ac:dyDescent="0.35">
      <c r="A32" s="195"/>
      <c r="B32" s="374">
        <v>5</v>
      </c>
      <c r="C32" s="539" t="s">
        <v>450</v>
      </c>
      <c r="D32" s="374"/>
      <c r="E32" s="515"/>
      <c r="F32" s="516"/>
      <c r="G32" s="515"/>
      <c r="K32" s="533"/>
    </row>
    <row r="33" spans="1:11" x14ac:dyDescent="0.35">
      <c r="A33" s="195"/>
      <c r="B33" s="374"/>
      <c r="C33" s="195"/>
      <c r="D33" s="374"/>
      <c r="E33" s="515"/>
      <c r="F33" s="516"/>
      <c r="G33" s="515"/>
      <c r="K33" s="533"/>
    </row>
    <row r="34" spans="1:11" x14ac:dyDescent="0.35">
      <c r="A34" s="195" t="s">
        <v>271</v>
      </c>
      <c r="B34" s="374">
        <v>1</v>
      </c>
      <c r="C34" s="538" t="s">
        <v>272</v>
      </c>
      <c r="D34" s="374">
        <v>6</v>
      </c>
      <c r="E34" s="515" t="str">
        <f>'E. Koneksi antar Unsur dlm MK'!B31</f>
        <v>INSS11909</v>
      </c>
      <c r="F34" s="516" t="str">
        <f>'E. Koneksi antar Unsur dlm MK'!C31</f>
        <v>Filsafat  Umum</v>
      </c>
      <c r="G34" s="515">
        <f>'E. Koneksi antar Unsur dlm MK'!D31</f>
        <v>2</v>
      </c>
      <c r="K34" s="533"/>
    </row>
    <row r="35" spans="1:11" x14ac:dyDescent="0.35">
      <c r="A35" s="195"/>
      <c r="B35" s="374">
        <v>2</v>
      </c>
      <c r="C35" s="538" t="s">
        <v>273</v>
      </c>
      <c r="D35" s="374"/>
      <c r="E35" s="515"/>
      <c r="F35" s="516"/>
      <c r="G35" s="515"/>
      <c r="K35" s="533"/>
    </row>
    <row r="36" spans="1:11" x14ac:dyDescent="0.35">
      <c r="A36" s="195"/>
      <c r="B36" s="374">
        <v>3</v>
      </c>
      <c r="C36" s="538" t="s">
        <v>274</v>
      </c>
      <c r="D36" s="374"/>
      <c r="E36" s="515"/>
      <c r="F36" s="516"/>
      <c r="G36" s="515"/>
      <c r="K36" s="533"/>
    </row>
    <row r="37" spans="1:11" x14ac:dyDescent="0.35">
      <c r="A37" s="195"/>
      <c r="B37" s="374">
        <v>4</v>
      </c>
      <c r="C37" s="538" t="s">
        <v>462</v>
      </c>
      <c r="D37" s="374"/>
      <c r="E37" s="515"/>
      <c r="F37" s="516"/>
      <c r="G37" s="515"/>
      <c r="K37" s="533"/>
    </row>
    <row r="38" spans="1:11" x14ac:dyDescent="0.35">
      <c r="A38" s="195"/>
      <c r="B38" s="374">
        <v>5</v>
      </c>
      <c r="C38" s="195"/>
      <c r="D38" s="374"/>
      <c r="E38" s="515"/>
      <c r="F38" s="516"/>
      <c r="G38" s="515"/>
      <c r="K38" s="533"/>
    </row>
    <row r="39" spans="1:11" x14ac:dyDescent="0.35">
      <c r="A39" s="195"/>
      <c r="B39" s="374"/>
      <c r="C39" s="195"/>
      <c r="D39" s="374"/>
      <c r="E39" s="515"/>
      <c r="F39" s="516"/>
      <c r="G39" s="515"/>
      <c r="K39" s="533"/>
    </row>
    <row r="40" spans="1:11" x14ac:dyDescent="0.35">
      <c r="A40" s="195"/>
      <c r="B40" s="374">
        <v>1</v>
      </c>
      <c r="C40" s="195"/>
      <c r="D40" s="374">
        <v>7</v>
      </c>
      <c r="E40" s="517" t="str">
        <f>'E. Koneksi antar Unsur dlm MK'!B45</f>
        <v>UAHS11902</v>
      </c>
      <c r="F40" s="518" t="str">
        <f>'E. Koneksi antar Unsur dlm MK'!C45</f>
        <v>Falsafah Ulum islamiyyah</v>
      </c>
      <c r="G40" s="517">
        <f>'E. Koneksi antar Unsur dlm MK'!D45</f>
        <v>4</v>
      </c>
      <c r="K40" s="533"/>
    </row>
    <row r="41" spans="1:11" x14ac:dyDescent="0.35">
      <c r="A41" s="195"/>
      <c r="B41" s="374">
        <v>2</v>
      </c>
      <c r="C41" s="195"/>
      <c r="D41" s="374"/>
      <c r="E41" s="517"/>
      <c r="F41" s="518"/>
      <c r="G41" s="517"/>
      <c r="K41" s="533"/>
    </row>
    <row r="42" spans="1:11" x14ac:dyDescent="0.35">
      <c r="A42" s="195"/>
      <c r="B42" s="374">
        <v>3</v>
      </c>
      <c r="C42" s="195"/>
      <c r="D42" s="374"/>
      <c r="E42" s="517"/>
      <c r="F42" s="518"/>
      <c r="G42" s="517"/>
      <c r="K42" s="533"/>
    </row>
    <row r="43" spans="1:11" x14ac:dyDescent="0.35">
      <c r="A43" s="195"/>
      <c r="B43" s="374">
        <v>4</v>
      </c>
      <c r="C43" s="195"/>
      <c r="D43" s="374"/>
      <c r="E43" s="517"/>
      <c r="F43" s="518"/>
      <c r="G43" s="517"/>
      <c r="K43" s="533"/>
    </row>
    <row r="44" spans="1:11" x14ac:dyDescent="0.35">
      <c r="A44" s="195"/>
      <c r="B44" s="374">
        <v>5</v>
      </c>
      <c r="C44" s="195"/>
      <c r="D44" s="374"/>
      <c r="E44" s="517"/>
      <c r="F44" s="518"/>
      <c r="G44" s="517"/>
      <c r="K44" s="533"/>
    </row>
    <row r="45" spans="1:11" x14ac:dyDescent="0.35">
      <c r="A45" s="195"/>
      <c r="B45" s="374"/>
      <c r="C45" s="195"/>
      <c r="D45" s="374"/>
      <c r="E45" s="517"/>
      <c r="F45" s="518"/>
      <c r="G45" s="517"/>
      <c r="K45" s="533"/>
    </row>
    <row r="46" spans="1:11" x14ac:dyDescent="0.35">
      <c r="A46" s="195" t="s">
        <v>252</v>
      </c>
      <c r="B46" s="374">
        <v>1</v>
      </c>
      <c r="C46" s="195"/>
      <c r="D46" s="374">
        <v>8</v>
      </c>
      <c r="E46" s="515" t="str">
        <f>'E. Koneksi antar Unsur dlm MK'!B16</f>
        <v>INSS11904</v>
      </c>
      <c r="F46" s="516" t="str">
        <f>'E. Koneksi antar Unsur dlm MK'!C16</f>
        <v>Pengantar Studi Islam</v>
      </c>
      <c r="G46" s="515">
        <f>'E. Koneksi antar Unsur dlm MK'!D16</f>
        <v>2</v>
      </c>
      <c r="K46" s="533"/>
    </row>
    <row r="47" spans="1:11" x14ac:dyDescent="0.35">
      <c r="A47" s="195"/>
      <c r="B47" s="374">
        <v>2</v>
      </c>
      <c r="C47" s="195"/>
      <c r="D47" s="374"/>
      <c r="E47" s="515"/>
      <c r="F47" s="516"/>
      <c r="G47" s="515"/>
      <c r="K47" s="533"/>
    </row>
    <row r="48" spans="1:11" x14ac:dyDescent="0.35">
      <c r="A48" s="195"/>
      <c r="B48" s="374">
        <v>3</v>
      </c>
      <c r="C48" s="195"/>
      <c r="D48" s="374"/>
      <c r="E48" s="515"/>
      <c r="F48" s="516"/>
      <c r="G48" s="515"/>
      <c r="K48" s="533"/>
    </row>
    <row r="49" spans="1:11" x14ac:dyDescent="0.35">
      <c r="A49" s="195"/>
      <c r="B49" s="374">
        <v>4</v>
      </c>
      <c r="C49" s="195"/>
      <c r="D49" s="374"/>
      <c r="E49" s="515"/>
      <c r="F49" s="516"/>
      <c r="G49" s="515"/>
      <c r="K49" s="533"/>
    </row>
    <row r="50" spans="1:11" x14ac:dyDescent="0.35">
      <c r="A50" s="195"/>
      <c r="B50" s="374">
        <v>5</v>
      </c>
      <c r="C50" s="195"/>
      <c r="D50" s="374"/>
      <c r="E50" s="515"/>
      <c r="F50" s="516"/>
      <c r="G50" s="515"/>
      <c r="K50" s="533"/>
    </row>
    <row r="51" spans="1:11" x14ac:dyDescent="0.35">
      <c r="A51" s="195"/>
      <c r="B51" s="374"/>
      <c r="C51" s="195"/>
      <c r="D51" s="374"/>
      <c r="E51" s="515"/>
      <c r="F51" s="516"/>
      <c r="G51" s="515"/>
      <c r="K51" s="533"/>
    </row>
    <row r="52" spans="1:11" x14ac:dyDescent="0.35">
      <c r="A52" s="195"/>
      <c r="B52" s="374">
        <v>1</v>
      </c>
      <c r="C52" s="540" t="s">
        <v>804</v>
      </c>
      <c r="D52" s="374">
        <v>9</v>
      </c>
      <c r="E52" s="374" t="str">
        <f>'E. Koneksi antar Unsur dlm MK'!B51</f>
        <v>BSAS11901</v>
      </c>
      <c r="F52" s="195" t="str">
        <f>'E. Koneksi antar Unsur dlm MK'!C51</f>
        <v xml:space="preserve">Studi Qur'an </v>
      </c>
      <c r="G52" s="374">
        <f>'E. Koneksi antar Unsur dlm MK'!D51</f>
        <v>4</v>
      </c>
      <c r="K52" s="533"/>
    </row>
    <row r="53" spans="1:11" x14ac:dyDescent="0.35">
      <c r="A53" s="195"/>
      <c r="B53" s="374">
        <v>2</v>
      </c>
      <c r="C53" s="540" t="s">
        <v>451</v>
      </c>
      <c r="D53" s="374"/>
      <c r="E53" s="374"/>
      <c r="F53" s="195"/>
      <c r="G53" s="374"/>
      <c r="K53" s="533"/>
    </row>
    <row r="54" spans="1:11" x14ac:dyDescent="0.35">
      <c r="A54" s="195"/>
      <c r="B54" s="374">
        <v>3</v>
      </c>
      <c r="D54" s="374"/>
      <c r="E54" s="374"/>
      <c r="F54" s="195"/>
      <c r="G54" s="374"/>
      <c r="K54" s="533"/>
    </row>
    <row r="55" spans="1:11" x14ac:dyDescent="0.35">
      <c r="A55" s="195"/>
      <c r="B55" s="374">
        <v>4</v>
      </c>
      <c r="D55" s="374"/>
      <c r="E55" s="374"/>
      <c r="F55" s="195"/>
      <c r="G55" s="374"/>
      <c r="K55" s="533"/>
    </row>
    <row r="56" spans="1:11" x14ac:dyDescent="0.35">
      <c r="A56" s="195"/>
      <c r="B56" s="374">
        <v>5</v>
      </c>
      <c r="C56" s="195"/>
      <c r="D56" s="374"/>
      <c r="E56" s="374"/>
      <c r="F56" s="195"/>
      <c r="G56" s="374"/>
      <c r="K56" s="533"/>
    </row>
    <row r="57" spans="1:11" x14ac:dyDescent="0.35">
      <c r="A57" s="195"/>
      <c r="B57" s="374"/>
      <c r="C57" s="195"/>
      <c r="D57" s="374"/>
      <c r="E57" s="374"/>
      <c r="F57" s="195"/>
      <c r="G57" s="374"/>
      <c r="K57" s="533"/>
    </row>
    <row r="58" spans="1:11" x14ac:dyDescent="0.35">
      <c r="A58" s="195"/>
      <c r="B58" s="374">
        <v>1</v>
      </c>
      <c r="C58" s="540" t="s">
        <v>1027</v>
      </c>
      <c r="D58" s="374">
        <v>10</v>
      </c>
      <c r="E58" s="374" t="str">
        <f>'E. Koneksi antar Unsur dlm MK'!B54</f>
        <v>BSAS11902</v>
      </c>
      <c r="F58" s="195" t="str">
        <f>'E. Koneksi antar Unsur dlm MK'!C54</f>
        <v>Studi Hadis</v>
      </c>
      <c r="G58" s="374">
        <f>'E. Koneksi antar Unsur dlm MK'!D54</f>
        <v>4</v>
      </c>
    </row>
    <row r="59" spans="1:11" x14ac:dyDescent="0.35">
      <c r="A59" s="195"/>
      <c r="B59" s="374">
        <v>2</v>
      </c>
      <c r="C59" s="540" t="s">
        <v>453</v>
      </c>
      <c r="D59" s="374"/>
      <c r="E59" s="374"/>
      <c r="F59" s="195"/>
      <c r="G59" s="374"/>
    </row>
    <row r="60" spans="1:11" x14ac:dyDescent="0.35">
      <c r="A60" s="195"/>
      <c r="B60" s="374">
        <v>3</v>
      </c>
      <c r="C60" s="195"/>
      <c r="D60" s="374"/>
      <c r="E60" s="374"/>
      <c r="F60" s="195"/>
      <c r="G60" s="374"/>
    </row>
    <row r="61" spans="1:11" x14ac:dyDescent="0.35">
      <c r="A61" s="195"/>
      <c r="B61" s="374">
        <v>4</v>
      </c>
      <c r="C61" s="195"/>
      <c r="D61" s="374"/>
      <c r="E61" s="374"/>
      <c r="F61" s="195"/>
      <c r="G61" s="374"/>
    </row>
    <row r="62" spans="1:11" x14ac:dyDescent="0.35">
      <c r="A62" s="195"/>
      <c r="B62" s="374">
        <v>5</v>
      </c>
      <c r="C62" s="195"/>
      <c r="D62" s="374"/>
      <c r="E62" s="374"/>
      <c r="F62" s="195"/>
      <c r="G62" s="374"/>
    </row>
    <row r="63" spans="1:11" x14ac:dyDescent="0.35">
      <c r="A63" s="195"/>
      <c r="B63" s="374"/>
      <c r="C63" s="195"/>
      <c r="D63" s="374"/>
      <c r="E63" s="374"/>
      <c r="F63" s="195"/>
      <c r="G63" s="374"/>
    </row>
    <row r="64" spans="1:11" x14ac:dyDescent="0.35">
      <c r="A64" s="195"/>
      <c r="B64" s="374">
        <v>1</v>
      </c>
      <c r="C64" s="540" t="s">
        <v>454</v>
      </c>
      <c r="D64" s="374">
        <v>11</v>
      </c>
      <c r="E64" s="374" t="str">
        <f>'E. Koneksi antar Unsur dlm MK'!B57</f>
        <v>BSAS11903</v>
      </c>
      <c r="F64" s="195" t="str">
        <f>'E. Koneksi antar Unsur dlm MK'!C57</f>
        <v>Ilmu Fiqih</v>
      </c>
      <c r="G64" s="374">
        <f>'E. Koneksi antar Unsur dlm MK'!D57</f>
        <v>2</v>
      </c>
    </row>
    <row r="65" spans="1:7" x14ac:dyDescent="0.35">
      <c r="A65" s="195"/>
      <c r="B65" s="374">
        <v>2</v>
      </c>
      <c r="C65" s="540" t="s">
        <v>455</v>
      </c>
      <c r="D65" s="374"/>
      <c r="E65" s="374"/>
      <c r="F65" s="195"/>
      <c r="G65" s="374"/>
    </row>
    <row r="66" spans="1:7" x14ac:dyDescent="0.35">
      <c r="A66" s="195"/>
      <c r="B66" s="374">
        <v>3</v>
      </c>
      <c r="C66" s="195"/>
      <c r="D66" s="374"/>
      <c r="E66" s="374"/>
      <c r="F66" s="195"/>
      <c r="G66" s="374"/>
    </row>
    <row r="67" spans="1:7" x14ac:dyDescent="0.35">
      <c r="A67" s="195"/>
      <c r="B67" s="374">
        <v>4</v>
      </c>
      <c r="C67" s="195"/>
      <c r="D67" s="374"/>
      <c r="E67" s="374"/>
      <c r="F67" s="195"/>
      <c r="G67" s="374"/>
    </row>
    <row r="68" spans="1:7" x14ac:dyDescent="0.35">
      <c r="A68" s="195"/>
      <c r="B68" s="374">
        <v>5</v>
      </c>
      <c r="C68" s="195"/>
      <c r="D68" s="374"/>
      <c r="E68" s="374"/>
      <c r="F68" s="195"/>
      <c r="G68" s="374"/>
    </row>
    <row r="69" spans="1:7" x14ac:dyDescent="0.35">
      <c r="A69" s="195"/>
      <c r="B69" s="374"/>
      <c r="C69" s="195"/>
      <c r="D69" s="374"/>
      <c r="E69" s="374"/>
      <c r="F69" s="195"/>
      <c r="G69" s="374"/>
    </row>
    <row r="70" spans="1:7" x14ac:dyDescent="0.35">
      <c r="A70" s="195"/>
      <c r="B70" s="374">
        <v>1</v>
      </c>
      <c r="C70" s="540" t="s">
        <v>17</v>
      </c>
      <c r="D70" s="374">
        <v>12</v>
      </c>
      <c r="E70" s="517" t="str">
        <f>'E. Koneksi antar Unsur dlm MK'!B42</f>
        <v>UAHS11901</v>
      </c>
      <c r="F70" s="518" t="str">
        <f>'E. Koneksi antar Unsur dlm MK'!C42</f>
        <v>Ilmu Kalam</v>
      </c>
      <c r="G70" s="517">
        <f>'E. Koneksi antar Unsur dlm MK'!D42</f>
        <v>2</v>
      </c>
    </row>
    <row r="71" spans="1:7" x14ac:dyDescent="0.35">
      <c r="A71" s="195"/>
      <c r="B71" s="374">
        <v>2</v>
      </c>
      <c r="C71" s="195"/>
      <c r="D71" s="374"/>
      <c r="E71" s="517"/>
      <c r="F71" s="518"/>
      <c r="G71" s="517"/>
    </row>
    <row r="72" spans="1:7" x14ac:dyDescent="0.35">
      <c r="A72" s="195"/>
      <c r="B72" s="374">
        <v>3</v>
      </c>
      <c r="C72" s="195"/>
      <c r="D72" s="374"/>
      <c r="E72" s="517"/>
      <c r="F72" s="518"/>
      <c r="G72" s="517"/>
    </row>
    <row r="73" spans="1:7" x14ac:dyDescent="0.35">
      <c r="A73" s="195"/>
      <c r="B73" s="374">
        <v>4</v>
      </c>
      <c r="C73" s="195"/>
      <c r="D73" s="374"/>
      <c r="E73" s="517"/>
      <c r="F73" s="518"/>
      <c r="G73" s="517"/>
    </row>
    <row r="74" spans="1:7" x14ac:dyDescent="0.35">
      <c r="A74" s="195"/>
      <c r="B74" s="374">
        <v>5</v>
      </c>
      <c r="C74" s="195"/>
      <c r="D74" s="374"/>
      <c r="E74" s="517"/>
      <c r="F74" s="518"/>
      <c r="G74" s="517"/>
    </row>
    <row r="75" spans="1:7" x14ac:dyDescent="0.35">
      <c r="A75" s="195"/>
      <c r="B75" s="374"/>
      <c r="C75" s="195"/>
      <c r="D75" s="374"/>
      <c r="E75" s="517"/>
      <c r="F75" s="518"/>
      <c r="G75" s="517"/>
    </row>
    <row r="76" spans="1:7" x14ac:dyDescent="0.35">
      <c r="A76" s="195"/>
      <c r="B76" s="374">
        <v>1</v>
      </c>
      <c r="C76" s="540" t="s">
        <v>254</v>
      </c>
      <c r="D76" s="374">
        <v>13</v>
      </c>
      <c r="E76" s="515" t="str">
        <f>'E. Koneksi antar Unsur dlm MK'!B28</f>
        <v>INSS11908</v>
      </c>
      <c r="F76" s="516" t="str">
        <f>'E. Koneksi antar Unsur dlm MK'!C28</f>
        <v>Akhlak dan Tasawuf</v>
      </c>
      <c r="G76" s="515">
        <f>'E. Koneksi antar Unsur dlm MK'!D28</f>
        <v>2</v>
      </c>
    </row>
    <row r="77" spans="1:7" x14ac:dyDescent="0.35">
      <c r="A77" s="195"/>
      <c r="B77" s="374">
        <v>2</v>
      </c>
      <c r="C77" s="540" t="s">
        <v>255</v>
      </c>
      <c r="D77" s="374"/>
      <c r="E77" s="515"/>
      <c r="F77" s="516"/>
      <c r="G77" s="515"/>
    </row>
    <row r="78" spans="1:7" x14ac:dyDescent="0.35">
      <c r="A78" s="195"/>
      <c r="B78" s="374">
        <v>3</v>
      </c>
      <c r="C78" s="540" t="s">
        <v>256</v>
      </c>
      <c r="D78" s="374"/>
      <c r="E78" s="515"/>
      <c r="F78" s="516"/>
      <c r="G78" s="515"/>
    </row>
    <row r="79" spans="1:7" x14ac:dyDescent="0.35">
      <c r="A79" s="195"/>
      <c r="B79" s="374">
        <v>4</v>
      </c>
      <c r="C79" s="195"/>
      <c r="D79" s="374"/>
      <c r="E79" s="515"/>
      <c r="F79" s="516"/>
      <c r="G79" s="515"/>
    </row>
    <row r="80" spans="1:7" x14ac:dyDescent="0.35">
      <c r="A80" s="195"/>
      <c r="B80" s="374">
        <v>5</v>
      </c>
      <c r="C80" s="195"/>
      <c r="D80" s="374"/>
      <c r="E80" s="515"/>
      <c r="F80" s="516"/>
      <c r="G80" s="515"/>
    </row>
    <row r="81" spans="1:7" x14ac:dyDescent="0.35">
      <c r="A81" s="195"/>
      <c r="B81" s="374"/>
      <c r="C81" s="195"/>
      <c r="D81" s="374"/>
      <c r="E81" s="515"/>
      <c r="F81" s="516"/>
      <c r="G81" s="515"/>
    </row>
    <row r="82" spans="1:7" x14ac:dyDescent="0.35">
      <c r="A82" s="195"/>
      <c r="B82" s="374">
        <v>1</v>
      </c>
      <c r="C82" s="540" t="s">
        <v>1028</v>
      </c>
      <c r="D82" s="374">
        <v>14</v>
      </c>
      <c r="E82" s="515" t="str">
        <f>'E. Koneksi antar Unsur dlm MK'!B19</f>
        <v>INSS11905</v>
      </c>
      <c r="F82" s="516" t="str">
        <f>'E. Koneksi antar Unsur dlm MK'!C19</f>
        <v>Peradaban Islam dan Islam Nusantara</v>
      </c>
      <c r="G82" s="515">
        <f>'E. Koneksi antar Unsur dlm MK'!D19</f>
        <v>4</v>
      </c>
    </row>
    <row r="83" spans="1:7" x14ac:dyDescent="0.35">
      <c r="A83" s="195"/>
      <c r="B83" s="374">
        <v>2</v>
      </c>
      <c r="C83" s="540" t="s">
        <v>257</v>
      </c>
      <c r="D83" s="374"/>
      <c r="E83" s="515"/>
      <c r="F83" s="516"/>
      <c r="G83" s="515"/>
    </row>
    <row r="84" spans="1:7" x14ac:dyDescent="0.35">
      <c r="A84" s="195"/>
      <c r="B84" s="374">
        <v>3</v>
      </c>
      <c r="C84" s="540" t="s">
        <v>258</v>
      </c>
      <c r="D84" s="374"/>
      <c r="E84" s="515"/>
      <c r="F84" s="516"/>
      <c r="G84" s="515"/>
    </row>
    <row r="85" spans="1:7" x14ac:dyDescent="0.35">
      <c r="A85" s="195"/>
      <c r="B85" s="374">
        <v>4</v>
      </c>
      <c r="C85" s="533" t="s">
        <v>1013</v>
      </c>
      <c r="D85" s="374"/>
      <c r="E85" s="515"/>
      <c r="F85" s="516"/>
      <c r="G85" s="515"/>
    </row>
    <row r="86" spans="1:7" x14ac:dyDescent="0.35">
      <c r="A86" s="195"/>
      <c r="B86" s="374">
        <v>5</v>
      </c>
      <c r="C86" s="538" t="s">
        <v>1082</v>
      </c>
      <c r="D86" s="374"/>
      <c r="E86" s="515"/>
      <c r="F86" s="516"/>
      <c r="G86" s="515"/>
    </row>
    <row r="87" spans="1:7" x14ac:dyDescent="0.35">
      <c r="A87" s="195"/>
      <c r="B87" s="374">
        <v>6</v>
      </c>
      <c r="C87" s="538" t="s">
        <v>1064</v>
      </c>
      <c r="D87" s="374"/>
      <c r="E87" s="515"/>
      <c r="F87" s="516"/>
      <c r="G87" s="515"/>
    </row>
    <row r="88" spans="1:7" x14ac:dyDescent="0.35">
      <c r="A88" s="195"/>
      <c r="B88" s="374">
        <v>7</v>
      </c>
      <c r="C88" s="538" t="s">
        <v>1083</v>
      </c>
      <c r="D88" s="374"/>
      <c r="E88" s="515"/>
      <c r="F88" s="516"/>
      <c r="G88" s="515"/>
    </row>
    <row r="89" spans="1:7" x14ac:dyDescent="0.35">
      <c r="A89" s="195"/>
      <c r="B89" s="374">
        <v>8</v>
      </c>
      <c r="C89" s="538" t="s">
        <v>1061</v>
      </c>
      <c r="D89" s="374"/>
      <c r="E89" s="515"/>
      <c r="F89" s="516"/>
      <c r="G89" s="515"/>
    </row>
    <row r="90" spans="1:7" x14ac:dyDescent="0.35">
      <c r="A90" s="195"/>
      <c r="B90" s="374"/>
      <c r="C90" s="195"/>
      <c r="D90" s="374"/>
      <c r="E90" s="515"/>
      <c r="F90" s="516"/>
      <c r="G90" s="515"/>
    </row>
    <row r="91" spans="1:7" x14ac:dyDescent="0.35">
      <c r="A91" s="195"/>
      <c r="B91" s="374">
        <v>1</v>
      </c>
      <c r="C91" s="195"/>
      <c r="D91" s="374">
        <v>15</v>
      </c>
      <c r="E91" s="517" t="str">
        <f>'E. Koneksi antar Unsur dlm MK'!B48</f>
        <v>UAHS11903</v>
      </c>
      <c r="F91" s="518" t="str">
        <f>'E. Koneksi antar Unsur dlm MK'!C48</f>
        <v>Sosiologi Antropologi Agama</v>
      </c>
      <c r="G91" s="517">
        <f>'E. Koneksi antar Unsur dlm MK'!D48</f>
        <v>4</v>
      </c>
    </row>
    <row r="92" spans="1:7" x14ac:dyDescent="0.35">
      <c r="A92" s="195"/>
      <c r="B92" s="374">
        <v>2</v>
      </c>
      <c r="C92" s="195"/>
      <c r="D92" s="374"/>
      <c r="E92" s="517"/>
      <c r="F92" s="518"/>
      <c r="G92" s="517"/>
    </row>
    <row r="93" spans="1:7" x14ac:dyDescent="0.35">
      <c r="A93" s="195"/>
      <c r="B93" s="374">
        <v>3</v>
      </c>
      <c r="C93" s="195"/>
      <c r="D93" s="374"/>
      <c r="E93" s="517"/>
      <c r="F93" s="518"/>
      <c r="G93" s="517"/>
    </row>
    <row r="94" spans="1:7" x14ac:dyDescent="0.35">
      <c r="A94" s="195"/>
      <c r="B94" s="374">
        <v>4</v>
      </c>
      <c r="C94" s="195"/>
      <c r="D94" s="374"/>
      <c r="E94" s="517"/>
      <c r="F94" s="518"/>
      <c r="G94" s="517"/>
    </row>
    <row r="95" spans="1:7" x14ac:dyDescent="0.35">
      <c r="A95" s="195"/>
      <c r="B95" s="374">
        <v>5</v>
      </c>
      <c r="C95" s="195"/>
      <c r="D95" s="374"/>
      <c r="E95" s="517"/>
      <c r="F95" s="518"/>
      <c r="G95" s="517"/>
    </row>
    <row r="96" spans="1:7" x14ac:dyDescent="0.35">
      <c r="A96" s="195"/>
      <c r="B96" s="374"/>
      <c r="C96" s="195"/>
      <c r="D96" s="374"/>
      <c r="E96" s="517"/>
      <c r="F96" s="518"/>
      <c r="G96" s="517"/>
    </row>
    <row r="97" spans="1:12" x14ac:dyDescent="0.35">
      <c r="A97" s="195" t="s">
        <v>989</v>
      </c>
      <c r="B97" s="374">
        <v>1</v>
      </c>
      <c r="C97" s="539" t="s">
        <v>279</v>
      </c>
      <c r="D97" s="374">
        <v>16</v>
      </c>
      <c r="E97" s="515" t="str">
        <f>'E. Koneksi antar Unsur dlm MK'!B34</f>
        <v>INSS11910</v>
      </c>
      <c r="F97" s="516" t="str">
        <f>'E. Koneksi antar Unsur dlm MK'!C34</f>
        <v>KKN</v>
      </c>
      <c r="G97" s="515">
        <f>'E. Koneksi antar Unsur dlm MK'!D34</f>
        <v>4</v>
      </c>
    </row>
    <row r="98" spans="1:12" x14ac:dyDescent="0.35">
      <c r="A98" s="195"/>
      <c r="B98" s="374">
        <v>2</v>
      </c>
      <c r="C98" s="539" t="s">
        <v>280</v>
      </c>
      <c r="D98" s="374"/>
      <c r="E98" s="515"/>
      <c r="F98" s="516"/>
      <c r="G98" s="515"/>
    </row>
    <row r="99" spans="1:12" x14ac:dyDescent="0.35">
      <c r="A99" s="195"/>
      <c r="B99" s="374">
        <v>3</v>
      </c>
      <c r="C99" s="539" t="s">
        <v>281</v>
      </c>
      <c r="D99" s="374"/>
      <c r="E99" s="515"/>
      <c r="F99" s="516"/>
      <c r="G99" s="515"/>
    </row>
    <row r="100" spans="1:12" x14ac:dyDescent="0.35">
      <c r="A100" s="195"/>
      <c r="B100" s="374">
        <v>4</v>
      </c>
      <c r="C100" s="539" t="s">
        <v>282</v>
      </c>
      <c r="D100" s="374"/>
      <c r="E100" s="515"/>
      <c r="F100" s="516"/>
      <c r="G100" s="515"/>
    </row>
    <row r="101" spans="1:12" x14ac:dyDescent="0.35">
      <c r="A101" s="195"/>
      <c r="B101" s="374">
        <v>5</v>
      </c>
      <c r="C101" s="539" t="s">
        <v>283</v>
      </c>
      <c r="D101" s="374"/>
      <c r="E101" s="515"/>
      <c r="F101" s="516"/>
      <c r="G101" s="515"/>
    </row>
    <row r="102" spans="1:12" x14ac:dyDescent="0.35">
      <c r="A102" s="195"/>
      <c r="B102" s="374"/>
      <c r="C102" s="195"/>
      <c r="D102" s="374"/>
      <c r="E102" s="515"/>
      <c r="F102" s="516"/>
      <c r="G102" s="515"/>
    </row>
    <row r="103" spans="1:12" x14ac:dyDescent="0.35">
      <c r="A103" s="195" t="s">
        <v>898</v>
      </c>
      <c r="B103" s="374">
        <v>1</v>
      </c>
      <c r="C103" s="538" t="s">
        <v>456</v>
      </c>
      <c r="D103" s="374">
        <v>56</v>
      </c>
      <c r="E103" s="374" t="str">
        <f>'E. Koneksi antar Unsur dlm MK'!B129</f>
        <v>BSAS11927</v>
      </c>
      <c r="F103" s="195" t="str">
        <f>'E. Koneksi antar Unsur dlm MK'!C129</f>
        <v>Metodologi Penelitian Bahasa dan Sastra</v>
      </c>
      <c r="G103" s="374">
        <f>'E. Koneksi antar Unsur dlm MK'!D129</f>
        <v>4</v>
      </c>
      <c r="K103" s="533" t="s">
        <v>1010</v>
      </c>
      <c r="L103" s="538" t="s">
        <v>1073</v>
      </c>
    </row>
    <row r="104" spans="1:12" x14ac:dyDescent="0.35">
      <c r="A104" s="195"/>
      <c r="B104" s="374">
        <v>2</v>
      </c>
      <c r="C104" s="538" t="s">
        <v>457</v>
      </c>
      <c r="D104" s="374"/>
      <c r="E104" s="374"/>
      <c r="F104" s="195"/>
      <c r="G104" s="374"/>
      <c r="K104" s="533"/>
      <c r="L104" s="538" t="s">
        <v>1074</v>
      </c>
    </row>
    <row r="105" spans="1:12" x14ac:dyDescent="0.35">
      <c r="A105" s="195"/>
      <c r="B105" s="374">
        <v>3</v>
      </c>
      <c r="C105" s="538" t="s">
        <v>458</v>
      </c>
      <c r="D105" s="374"/>
      <c r="E105" s="374"/>
      <c r="F105" s="195"/>
      <c r="G105" s="374"/>
      <c r="K105" s="533"/>
      <c r="L105" s="538" t="s">
        <v>1075</v>
      </c>
    </row>
    <row r="106" spans="1:12" x14ac:dyDescent="0.35">
      <c r="A106" s="195"/>
      <c r="B106" s="374">
        <v>4</v>
      </c>
      <c r="C106" s="538" t="s">
        <v>459</v>
      </c>
      <c r="D106" s="374"/>
      <c r="E106" s="374"/>
      <c r="F106" s="195"/>
      <c r="G106" s="374"/>
      <c r="K106" s="533" t="s">
        <v>1011</v>
      </c>
      <c r="L106" s="538" t="s">
        <v>1076</v>
      </c>
    </row>
    <row r="107" spans="1:12" x14ac:dyDescent="0.35">
      <c r="A107" s="195"/>
      <c r="B107" s="374">
        <v>5</v>
      </c>
      <c r="C107" s="538" t="s">
        <v>460</v>
      </c>
      <c r="D107" s="374"/>
      <c r="E107" s="374"/>
      <c r="F107" s="195"/>
      <c r="G107" s="374"/>
      <c r="K107" s="533"/>
      <c r="L107" s="538" t="s">
        <v>1077</v>
      </c>
    </row>
    <row r="108" spans="1:12" x14ac:dyDescent="0.35">
      <c r="A108" s="195"/>
      <c r="B108" s="374"/>
      <c r="C108" s="538" t="s">
        <v>1032</v>
      </c>
      <c r="D108" s="374"/>
      <c r="E108" s="374"/>
      <c r="F108" s="195"/>
      <c r="G108" s="374"/>
      <c r="K108" s="533"/>
      <c r="L108" s="538" t="s">
        <v>1078</v>
      </c>
    </row>
    <row r="109" spans="1:12" x14ac:dyDescent="0.35">
      <c r="A109" s="195" t="s">
        <v>277</v>
      </c>
      <c r="B109" s="374">
        <v>1</v>
      </c>
      <c r="C109" s="538" t="s">
        <v>286</v>
      </c>
      <c r="D109" s="374">
        <v>17</v>
      </c>
      <c r="E109" s="515" t="str">
        <f>'E. Koneksi antar Unsur dlm MK'!B39</f>
        <v>INSS11911</v>
      </c>
      <c r="F109" s="516" t="str">
        <f>'E. Koneksi antar Unsur dlm MK'!C39</f>
        <v>SKRIPSI</v>
      </c>
      <c r="G109" s="515">
        <f>'E. Koneksi antar Unsur dlm MK'!D39</f>
        <v>6</v>
      </c>
      <c r="K109" s="533"/>
      <c r="L109" s="538" t="s">
        <v>1079</v>
      </c>
    </row>
    <row r="110" spans="1:12" x14ac:dyDescent="0.35">
      <c r="A110" s="195"/>
      <c r="B110" s="374">
        <v>2</v>
      </c>
      <c r="C110" s="538" t="s">
        <v>1029</v>
      </c>
      <c r="D110" s="374"/>
      <c r="E110" s="515"/>
      <c r="F110" s="516"/>
      <c r="G110" s="515"/>
      <c r="K110" s="533" t="s">
        <v>1012</v>
      </c>
      <c r="L110" s="538" t="s">
        <v>1080</v>
      </c>
    </row>
    <row r="111" spans="1:12" x14ac:dyDescent="0.35">
      <c r="A111" s="195"/>
      <c r="B111" s="374">
        <v>3</v>
      </c>
      <c r="C111" s="538" t="s">
        <v>1030</v>
      </c>
      <c r="D111" s="374"/>
      <c r="E111" s="515"/>
      <c r="F111" s="516"/>
      <c r="G111" s="515"/>
      <c r="K111" s="533"/>
      <c r="L111" s="538" t="s">
        <v>1081</v>
      </c>
    </row>
    <row r="112" spans="1:12" x14ac:dyDescent="0.35">
      <c r="A112" s="195"/>
      <c r="B112" s="374">
        <v>4</v>
      </c>
      <c r="C112" s="538" t="s">
        <v>1031</v>
      </c>
      <c r="D112" s="374"/>
      <c r="E112" s="515"/>
      <c r="F112" s="516"/>
      <c r="G112" s="515"/>
      <c r="K112" s="533" t="s">
        <v>1005</v>
      </c>
      <c r="L112" s="538" t="s">
        <v>1050</v>
      </c>
    </row>
    <row r="113" spans="1:12" x14ac:dyDescent="0.35">
      <c r="A113" s="195"/>
      <c r="B113" s="374">
        <v>5</v>
      </c>
      <c r="C113" s="195"/>
      <c r="D113" s="374"/>
      <c r="E113" s="515"/>
      <c r="F113" s="516"/>
      <c r="G113" s="515"/>
      <c r="K113" s="533"/>
      <c r="L113" s="538" t="s">
        <v>1051</v>
      </c>
    </row>
    <row r="114" spans="1:12" x14ac:dyDescent="0.35">
      <c r="A114" s="195"/>
      <c r="B114" s="374"/>
      <c r="C114" s="195"/>
      <c r="D114" s="374"/>
      <c r="E114" s="515"/>
      <c r="F114" s="516"/>
      <c r="G114" s="515"/>
      <c r="K114" s="533"/>
      <c r="L114" s="538" t="s">
        <v>1052</v>
      </c>
    </row>
    <row r="115" spans="1:12" x14ac:dyDescent="0.35">
      <c r="A115" s="195" t="s">
        <v>988</v>
      </c>
      <c r="B115" s="374">
        <v>1</v>
      </c>
      <c r="C115" s="538" t="s">
        <v>1033</v>
      </c>
      <c r="D115" s="374">
        <v>18</v>
      </c>
      <c r="E115" s="374" t="str">
        <f>'E. Koneksi antar Unsur dlm MK'!B60</f>
        <v>BSAS11904</v>
      </c>
      <c r="F115" s="195" t="str">
        <f>'E. Koneksi antar Unsur dlm MK'!C60</f>
        <v>Maharah Istima'</v>
      </c>
      <c r="G115" s="374">
        <f>'E. Koneksi antar Unsur dlm MK'!D60</f>
        <v>3</v>
      </c>
      <c r="K115" s="533" t="s">
        <v>1006</v>
      </c>
      <c r="L115" s="538" t="s">
        <v>1053</v>
      </c>
    </row>
    <row r="116" spans="1:12" x14ac:dyDescent="0.35">
      <c r="A116" s="195"/>
      <c r="B116" s="374">
        <v>2</v>
      </c>
      <c r="C116" s="538" t="s">
        <v>1034</v>
      </c>
      <c r="D116" s="374"/>
      <c r="E116" s="374"/>
      <c r="F116" s="195"/>
      <c r="G116" s="374"/>
      <c r="K116" s="533"/>
      <c r="L116" s="538" t="s">
        <v>1054</v>
      </c>
    </row>
    <row r="117" spans="1:12" x14ac:dyDescent="0.35">
      <c r="A117" s="195"/>
      <c r="B117" s="374">
        <v>3</v>
      </c>
      <c r="C117" s="538" t="s">
        <v>1035</v>
      </c>
      <c r="D117" s="374"/>
      <c r="E117" s="374"/>
      <c r="F117" s="195"/>
      <c r="G117" s="374"/>
      <c r="K117" s="533"/>
      <c r="L117" s="538" t="s">
        <v>1055</v>
      </c>
    </row>
    <row r="118" spans="1:12" x14ac:dyDescent="0.35">
      <c r="A118" s="195"/>
      <c r="B118" s="374">
        <v>4</v>
      </c>
      <c r="C118" s="538" t="s">
        <v>1036</v>
      </c>
      <c r="D118" s="374"/>
      <c r="E118" s="374"/>
      <c r="F118" s="195"/>
      <c r="G118" s="374"/>
      <c r="K118" s="533"/>
      <c r="L118" s="538" t="s">
        <v>1056</v>
      </c>
    </row>
    <row r="119" spans="1:12" x14ac:dyDescent="0.35">
      <c r="A119" s="195"/>
      <c r="B119" s="374">
        <v>5</v>
      </c>
      <c r="C119" s="538" t="s">
        <v>1037</v>
      </c>
      <c r="D119" s="374"/>
      <c r="E119" s="374"/>
      <c r="F119" s="195"/>
      <c r="G119" s="374"/>
      <c r="K119" s="533"/>
      <c r="L119" s="538" t="s">
        <v>1057</v>
      </c>
    </row>
    <row r="120" spans="1:12" x14ac:dyDescent="0.35">
      <c r="A120" s="195"/>
      <c r="B120" s="374"/>
      <c r="C120" s="195"/>
      <c r="D120" s="374"/>
      <c r="E120" s="374"/>
      <c r="F120" s="195"/>
      <c r="G120" s="374"/>
      <c r="K120" s="533"/>
      <c r="L120" s="538" t="s">
        <v>1058</v>
      </c>
    </row>
    <row r="121" spans="1:12" x14ac:dyDescent="0.35">
      <c r="A121" s="195"/>
      <c r="B121" s="374">
        <v>1</v>
      </c>
      <c r="C121" s="538" t="s">
        <v>1038</v>
      </c>
      <c r="D121" s="374">
        <v>19</v>
      </c>
      <c r="E121" s="374" t="str">
        <f>'E. Koneksi antar Unsur dlm MK'!B63</f>
        <v>BSAS11905</v>
      </c>
      <c r="F121" s="195" t="str">
        <f>'E. Koneksi antar Unsur dlm MK'!C63</f>
        <v>Maharah Kalam</v>
      </c>
      <c r="G121" s="374">
        <f>'E. Koneksi antar Unsur dlm MK'!D63</f>
        <v>4</v>
      </c>
      <c r="K121" s="533" t="s">
        <v>1008</v>
      </c>
      <c r="L121" s="538" t="s">
        <v>1065</v>
      </c>
    </row>
    <row r="122" spans="1:12" x14ac:dyDescent="0.35">
      <c r="A122" s="195"/>
      <c r="B122" s="374">
        <v>2</v>
      </c>
      <c r="C122" s="538" t="s">
        <v>1039</v>
      </c>
      <c r="D122" s="374"/>
      <c r="E122" s="374"/>
      <c r="F122" s="195"/>
      <c r="G122" s="374"/>
      <c r="K122" s="533"/>
      <c r="L122" s="538" t="s">
        <v>1066</v>
      </c>
    </row>
    <row r="123" spans="1:12" x14ac:dyDescent="0.35">
      <c r="A123" s="195"/>
      <c r="B123" s="374">
        <v>3</v>
      </c>
      <c r="C123" s="195"/>
      <c r="D123" s="374"/>
      <c r="E123" s="374"/>
      <c r="F123" s="195"/>
      <c r="G123" s="374"/>
      <c r="K123" s="533"/>
    </row>
    <row r="124" spans="1:12" x14ac:dyDescent="0.35">
      <c r="A124" s="195"/>
      <c r="B124" s="374">
        <v>4</v>
      </c>
      <c r="C124" s="195"/>
      <c r="D124" s="374"/>
      <c r="E124" s="374"/>
      <c r="F124" s="195"/>
      <c r="G124" s="374"/>
      <c r="K124" s="533" t="s">
        <v>1014</v>
      </c>
      <c r="L124" s="538" t="s">
        <v>1084</v>
      </c>
    </row>
    <row r="125" spans="1:12" x14ac:dyDescent="0.35">
      <c r="A125" s="195"/>
      <c r="B125" s="374">
        <v>5</v>
      </c>
      <c r="C125" s="195"/>
      <c r="D125" s="374"/>
      <c r="E125" s="374"/>
      <c r="F125" s="195"/>
      <c r="G125" s="374"/>
      <c r="K125" s="533"/>
      <c r="L125" s="538" t="s">
        <v>1085</v>
      </c>
    </row>
    <row r="126" spans="1:12" x14ac:dyDescent="0.35">
      <c r="A126" s="195"/>
      <c r="B126" s="374"/>
      <c r="C126" s="195"/>
      <c r="D126" s="374"/>
      <c r="E126" s="374"/>
      <c r="F126" s="195"/>
      <c r="G126" s="374"/>
      <c r="K126" s="533"/>
      <c r="L126" s="538" t="s">
        <v>1086</v>
      </c>
    </row>
    <row r="127" spans="1:12" x14ac:dyDescent="0.35">
      <c r="A127" s="195"/>
      <c r="B127" s="374">
        <v>1</v>
      </c>
      <c r="C127" s="195"/>
      <c r="D127" s="374">
        <v>20</v>
      </c>
      <c r="E127" s="374" t="str">
        <f>'E. Koneksi antar Unsur dlm MK'!B66</f>
        <v>BSAS11906</v>
      </c>
      <c r="F127" s="195" t="str">
        <f>'E. Koneksi antar Unsur dlm MK'!C66</f>
        <v>Dirasah Masrahiyyah</v>
      </c>
      <c r="G127" s="374">
        <f>'E. Koneksi antar Unsur dlm MK'!D66</f>
        <v>3</v>
      </c>
      <c r="K127" s="533"/>
      <c r="L127" s="538" t="s">
        <v>1087</v>
      </c>
    </row>
    <row r="128" spans="1:12" x14ac:dyDescent="0.35">
      <c r="A128" s="195"/>
      <c r="B128" s="374">
        <v>2</v>
      </c>
      <c r="C128" s="195"/>
      <c r="D128" s="374"/>
      <c r="E128" s="374"/>
      <c r="F128" s="195"/>
      <c r="G128" s="374"/>
      <c r="K128" s="533"/>
      <c r="L128" s="538" t="s">
        <v>1088</v>
      </c>
    </row>
    <row r="129" spans="1:12" x14ac:dyDescent="0.35">
      <c r="A129" s="195"/>
      <c r="B129" s="374">
        <v>3</v>
      </c>
      <c r="C129" s="195"/>
      <c r="D129" s="374"/>
      <c r="E129" s="374"/>
      <c r="F129" s="195"/>
      <c r="G129" s="374"/>
      <c r="K129" s="533" t="s">
        <v>1020</v>
      </c>
      <c r="L129" s="538" t="s">
        <v>1114</v>
      </c>
    </row>
    <row r="130" spans="1:12" x14ac:dyDescent="0.35">
      <c r="A130" s="195"/>
      <c r="B130" s="374">
        <v>4</v>
      </c>
      <c r="C130" s="195"/>
      <c r="D130" s="374"/>
      <c r="E130" s="374"/>
      <c r="F130" s="195"/>
      <c r="G130" s="374"/>
      <c r="K130" s="533"/>
      <c r="L130" s="538" t="s">
        <v>1115</v>
      </c>
    </row>
    <row r="131" spans="1:12" x14ac:dyDescent="0.35">
      <c r="A131" s="195"/>
      <c r="B131" s="374">
        <v>5</v>
      </c>
      <c r="C131" s="195"/>
      <c r="D131" s="374"/>
      <c r="E131" s="374"/>
      <c r="F131" s="195"/>
      <c r="G131" s="374"/>
      <c r="K131" s="533"/>
      <c r="L131" s="538" t="s">
        <v>1116</v>
      </c>
    </row>
    <row r="132" spans="1:12" x14ac:dyDescent="0.35">
      <c r="A132" s="195"/>
      <c r="B132" s="374"/>
      <c r="C132" s="195"/>
      <c r="D132" s="374"/>
      <c r="E132" s="374"/>
      <c r="F132" s="195"/>
      <c r="G132" s="374"/>
      <c r="K132" s="533"/>
      <c r="L132" s="538" t="s">
        <v>1117</v>
      </c>
    </row>
    <row r="133" spans="1:12" x14ac:dyDescent="0.35">
      <c r="A133" s="195"/>
      <c r="B133" s="374">
        <v>1</v>
      </c>
      <c r="C133" s="195"/>
      <c r="D133" s="374">
        <v>21</v>
      </c>
      <c r="E133" s="374" t="str">
        <f>'E. Koneksi antar Unsur dlm MK'!B69</f>
        <v>BSAS11907</v>
      </c>
      <c r="F133" s="195" t="str">
        <f>'E. Koneksi antar Unsur dlm MK'!C69</f>
        <v>Qawaid al Khath wa al Imla'</v>
      </c>
      <c r="G133" s="374">
        <f>'E. Koneksi antar Unsur dlm MK'!D69</f>
        <v>3</v>
      </c>
      <c r="K133" s="533"/>
      <c r="L133" s="538" t="s">
        <v>1118</v>
      </c>
    </row>
    <row r="134" spans="1:12" x14ac:dyDescent="0.35">
      <c r="A134" s="195"/>
      <c r="B134" s="374">
        <v>2</v>
      </c>
      <c r="C134" s="195"/>
      <c r="D134" s="374"/>
      <c r="E134" s="374"/>
      <c r="F134" s="195"/>
      <c r="G134" s="374"/>
      <c r="K134" s="533"/>
      <c r="L134" s="538" t="s">
        <v>1119</v>
      </c>
    </row>
    <row r="135" spans="1:12" x14ac:dyDescent="0.35">
      <c r="A135" s="195"/>
      <c r="B135" s="374">
        <v>3</v>
      </c>
      <c r="C135" s="195"/>
      <c r="D135" s="374"/>
      <c r="E135" s="374"/>
      <c r="F135" s="195"/>
      <c r="G135" s="374"/>
      <c r="K135" s="533"/>
      <c r="L135" s="538" t="s">
        <v>1120</v>
      </c>
    </row>
    <row r="136" spans="1:12" x14ac:dyDescent="0.35">
      <c r="A136" s="195"/>
      <c r="B136" s="374">
        <v>4</v>
      </c>
      <c r="C136" s="195"/>
      <c r="D136" s="374"/>
      <c r="E136" s="374"/>
      <c r="F136" s="195"/>
      <c r="G136" s="374"/>
      <c r="K136" s="533" t="s">
        <v>1021</v>
      </c>
      <c r="L136" s="538" t="s">
        <v>1121</v>
      </c>
    </row>
    <row r="137" spans="1:12" x14ac:dyDescent="0.35">
      <c r="A137" s="195"/>
      <c r="B137" s="374">
        <v>5</v>
      </c>
      <c r="C137" s="195"/>
      <c r="D137" s="374"/>
      <c r="E137" s="374"/>
      <c r="F137" s="195"/>
      <c r="G137" s="374"/>
      <c r="K137" s="533"/>
      <c r="L137" s="538" t="s">
        <v>1122</v>
      </c>
    </row>
    <row r="138" spans="1:12" x14ac:dyDescent="0.35">
      <c r="A138" s="195"/>
      <c r="B138" s="374"/>
      <c r="C138" s="195"/>
      <c r="D138" s="374"/>
      <c r="E138" s="374"/>
      <c r="F138" s="195"/>
      <c r="G138" s="374"/>
      <c r="K138" s="533"/>
      <c r="L138" s="538" t="s">
        <v>1123</v>
      </c>
    </row>
    <row r="139" spans="1:12" x14ac:dyDescent="0.35">
      <c r="A139" s="195"/>
      <c r="B139" s="374">
        <v>1</v>
      </c>
      <c r="C139" s="538" t="s">
        <v>1042</v>
      </c>
      <c r="D139" s="374">
        <v>22</v>
      </c>
      <c r="E139" s="374" t="str">
        <f>'E. Koneksi antar Unsur dlm MK'!B72</f>
        <v>BSAS11908</v>
      </c>
      <c r="F139" s="195" t="str">
        <f>'E. Koneksi antar Unsur dlm MK'!C72</f>
        <v>Maharah Kitabah</v>
      </c>
      <c r="G139" s="374">
        <f>'E. Koneksi antar Unsur dlm MK'!D72</f>
        <v>4</v>
      </c>
      <c r="K139" s="533"/>
      <c r="L139" s="538" t="s">
        <v>1124</v>
      </c>
    </row>
    <row r="140" spans="1:12" x14ac:dyDescent="0.35">
      <c r="A140" s="195"/>
      <c r="B140" s="374">
        <v>2</v>
      </c>
      <c r="C140" s="538" t="s">
        <v>1043</v>
      </c>
      <c r="D140" s="374"/>
      <c r="E140" s="374"/>
      <c r="F140" s="195"/>
      <c r="G140" s="374"/>
      <c r="K140" s="533" t="s">
        <v>1022</v>
      </c>
      <c r="L140" s="538" t="s">
        <v>1125</v>
      </c>
    </row>
    <row r="141" spans="1:12" x14ac:dyDescent="0.35">
      <c r="A141" s="195"/>
      <c r="B141" s="374">
        <v>3</v>
      </c>
      <c r="C141" s="195"/>
      <c r="D141" s="374"/>
      <c r="E141" s="374"/>
      <c r="F141" s="195"/>
      <c r="G141" s="374"/>
      <c r="K141" s="533"/>
      <c r="L141" s="538" t="s">
        <v>1126</v>
      </c>
    </row>
    <row r="142" spans="1:12" x14ac:dyDescent="0.35">
      <c r="A142" s="195"/>
      <c r="B142" s="374">
        <v>4</v>
      </c>
      <c r="C142" s="195"/>
      <c r="D142" s="374"/>
      <c r="E142" s="374"/>
      <c r="F142" s="195"/>
      <c r="G142" s="374"/>
      <c r="K142" s="533"/>
      <c r="L142" s="538" t="s">
        <v>1127</v>
      </c>
    </row>
    <row r="143" spans="1:12" x14ac:dyDescent="0.35">
      <c r="A143" s="195"/>
      <c r="B143" s="374">
        <v>5</v>
      </c>
      <c r="C143" s="195"/>
      <c r="D143" s="374"/>
      <c r="E143" s="374"/>
      <c r="F143" s="195"/>
      <c r="G143" s="374"/>
      <c r="K143" s="533" t="s">
        <v>1023</v>
      </c>
      <c r="L143" s="538" t="s">
        <v>1128</v>
      </c>
    </row>
    <row r="144" spans="1:12" x14ac:dyDescent="0.35">
      <c r="A144" s="195"/>
      <c r="B144" s="374"/>
      <c r="C144" s="195"/>
      <c r="D144" s="374"/>
      <c r="E144" s="374"/>
      <c r="F144" s="195"/>
      <c r="G144" s="374"/>
      <c r="K144" s="533"/>
      <c r="L144" s="538" t="s">
        <v>1129</v>
      </c>
    </row>
    <row r="145" spans="1:12" x14ac:dyDescent="0.35">
      <c r="A145" s="195"/>
      <c r="B145" s="374">
        <v>1</v>
      </c>
      <c r="C145" s="538" t="s">
        <v>1040</v>
      </c>
      <c r="D145" s="374">
        <v>23</v>
      </c>
      <c r="E145" s="374" t="str">
        <f>'E. Koneksi antar Unsur dlm MK'!B75</f>
        <v>BSAS11909</v>
      </c>
      <c r="F145" s="195" t="str">
        <f>'E. Koneksi antar Unsur dlm MK'!C75</f>
        <v>Maharah Qira'ah</v>
      </c>
      <c r="G145" s="374">
        <f>'E. Koneksi antar Unsur dlm MK'!D75</f>
        <v>4</v>
      </c>
      <c r="K145" s="533"/>
      <c r="L145" s="538" t="s">
        <v>1130</v>
      </c>
    </row>
    <row r="146" spans="1:12" x14ac:dyDescent="0.35">
      <c r="A146" s="195"/>
      <c r="B146" s="374">
        <v>2</v>
      </c>
      <c r="C146" s="538" t="s">
        <v>1041</v>
      </c>
      <c r="D146" s="374"/>
      <c r="E146" s="374"/>
      <c r="F146" s="195"/>
      <c r="G146" s="374"/>
      <c r="K146" s="533"/>
      <c r="L146" s="538" t="s">
        <v>1131</v>
      </c>
    </row>
    <row r="147" spans="1:12" x14ac:dyDescent="0.35">
      <c r="A147" s="195"/>
      <c r="B147" s="374">
        <v>3</v>
      </c>
      <c r="C147" s="195"/>
      <c r="D147" s="374"/>
      <c r="E147" s="374"/>
      <c r="F147" s="195"/>
      <c r="G147" s="374"/>
    </row>
    <row r="148" spans="1:12" x14ac:dyDescent="0.35">
      <c r="A148" s="195"/>
      <c r="B148" s="374">
        <v>4</v>
      </c>
      <c r="C148" s="195"/>
      <c r="D148" s="374"/>
      <c r="E148" s="374"/>
      <c r="F148" s="195"/>
      <c r="G148" s="374"/>
    </row>
    <row r="149" spans="1:12" x14ac:dyDescent="0.35">
      <c r="A149" s="195"/>
      <c r="B149" s="374">
        <v>5</v>
      </c>
      <c r="C149" s="195"/>
      <c r="D149" s="374"/>
      <c r="E149" s="374"/>
      <c r="F149" s="195"/>
      <c r="G149" s="374"/>
    </row>
    <row r="150" spans="1:12" x14ac:dyDescent="0.35">
      <c r="A150" s="195"/>
      <c r="B150" s="374"/>
      <c r="C150" s="195"/>
      <c r="D150" s="374"/>
      <c r="E150" s="374"/>
      <c r="F150" s="195"/>
      <c r="G150" s="374"/>
    </row>
    <row r="151" spans="1:12" x14ac:dyDescent="0.35">
      <c r="A151" s="195"/>
      <c r="B151" s="374">
        <v>1</v>
      </c>
      <c r="C151" s="543" t="s">
        <v>1133</v>
      </c>
      <c r="D151" s="374">
        <v>24</v>
      </c>
      <c r="E151" s="519" t="str">
        <f>'E. Koneksi antar Unsur dlm MK'!B137</f>
        <v>BSAPS11901</v>
      </c>
      <c r="F151" s="520" t="str">
        <f>'E. Koneksi antar Unsur dlm MK'!C137</f>
        <v>Nadhariyah al Tarjamah</v>
      </c>
      <c r="G151" s="519">
        <f>'E. Koneksi antar Unsur dlm MK'!D137</f>
        <v>2</v>
      </c>
    </row>
    <row r="152" spans="1:12" x14ac:dyDescent="0.35">
      <c r="A152" s="195"/>
      <c r="B152" s="374">
        <v>2</v>
      </c>
      <c r="C152" s="195"/>
      <c r="D152" s="374"/>
      <c r="E152" s="519"/>
      <c r="F152" s="520"/>
      <c r="G152" s="519"/>
    </row>
    <row r="153" spans="1:12" x14ac:dyDescent="0.35">
      <c r="A153" s="195"/>
      <c r="B153" s="374">
        <v>3</v>
      </c>
      <c r="C153" s="195"/>
      <c r="D153" s="374"/>
      <c r="E153" s="519"/>
      <c r="F153" s="520"/>
      <c r="G153" s="519"/>
    </row>
    <row r="154" spans="1:12" x14ac:dyDescent="0.35">
      <c r="A154" s="195"/>
      <c r="B154" s="374">
        <v>4</v>
      </c>
      <c r="C154" s="195"/>
      <c r="D154" s="374"/>
      <c r="E154" s="519"/>
      <c r="F154" s="520"/>
      <c r="G154" s="519"/>
    </row>
    <row r="155" spans="1:12" x14ac:dyDescent="0.35">
      <c r="A155" s="195"/>
      <c r="B155" s="374">
        <v>5</v>
      </c>
      <c r="C155" s="195"/>
      <c r="D155" s="374"/>
      <c r="E155" s="519"/>
      <c r="F155" s="520"/>
      <c r="G155" s="519"/>
    </row>
    <row r="156" spans="1:12" x14ac:dyDescent="0.35">
      <c r="A156" s="195"/>
      <c r="B156" s="374"/>
      <c r="C156" s="195"/>
      <c r="D156" s="374"/>
      <c r="E156" s="519"/>
      <c r="F156" s="520"/>
      <c r="G156" s="519"/>
    </row>
    <row r="157" spans="1:12" x14ac:dyDescent="0.35">
      <c r="A157" s="195"/>
      <c r="B157" s="374">
        <v>1</v>
      </c>
      <c r="C157" s="543" t="s">
        <v>1134</v>
      </c>
      <c r="D157" s="374">
        <v>25</v>
      </c>
      <c r="E157" s="519" t="str">
        <f>'E. Koneksi antar Unsur dlm MK'!B140</f>
        <v>BSAPS11910</v>
      </c>
      <c r="F157" s="520" t="str">
        <f>'E. Koneksi antar Unsur dlm MK'!C140</f>
        <v>Tarjamah al Tatbiqiyah</v>
      </c>
      <c r="G157" s="519">
        <f>'E. Koneksi antar Unsur dlm MK'!D140</f>
        <v>2</v>
      </c>
    </row>
    <row r="158" spans="1:12" x14ac:dyDescent="0.35">
      <c r="A158" s="195"/>
      <c r="B158" s="374">
        <v>2</v>
      </c>
      <c r="C158" s="195"/>
      <c r="D158" s="374"/>
      <c r="E158" s="519"/>
      <c r="F158" s="520"/>
      <c r="G158" s="519"/>
    </row>
    <row r="159" spans="1:12" x14ac:dyDescent="0.35">
      <c r="A159" s="195"/>
      <c r="B159" s="374">
        <v>3</v>
      </c>
      <c r="C159" s="195"/>
      <c r="D159" s="374"/>
      <c r="E159" s="519"/>
      <c r="F159" s="520"/>
      <c r="G159" s="519"/>
    </row>
    <row r="160" spans="1:12" x14ac:dyDescent="0.35">
      <c r="A160" s="195"/>
      <c r="B160" s="374">
        <v>4</v>
      </c>
      <c r="C160" s="195"/>
      <c r="D160" s="374"/>
      <c r="E160" s="519"/>
      <c r="F160" s="520"/>
      <c r="G160" s="519"/>
    </row>
    <row r="161" spans="1:12" x14ac:dyDescent="0.35">
      <c r="A161" s="195"/>
      <c r="B161" s="374">
        <v>5</v>
      </c>
      <c r="C161" s="195"/>
      <c r="D161" s="374"/>
      <c r="E161" s="519"/>
      <c r="F161" s="520"/>
      <c r="G161" s="519"/>
    </row>
    <row r="162" spans="1:12" x14ac:dyDescent="0.35">
      <c r="A162" s="195"/>
      <c r="B162" s="374"/>
      <c r="C162" s="195"/>
      <c r="D162" s="374"/>
      <c r="E162" s="519"/>
      <c r="F162" s="520"/>
      <c r="G162" s="519"/>
    </row>
    <row r="163" spans="1:12" x14ac:dyDescent="0.35">
      <c r="A163" s="195"/>
      <c r="B163" s="374">
        <v>1</v>
      </c>
      <c r="C163" s="195"/>
      <c r="D163" s="374">
        <v>26</v>
      </c>
      <c r="E163" s="519" t="str">
        <f>'E. Koneksi antar Unsur dlm MK'!B152</f>
        <v>BSAPS11946</v>
      </c>
      <c r="F163" s="520" t="str">
        <f>'E. Koneksi antar Unsur dlm MK'!C152</f>
        <v>Tarjamah Arab-Indonesia</v>
      </c>
      <c r="G163" s="519">
        <f>'E. Koneksi antar Unsur dlm MK'!D152</f>
        <v>2</v>
      </c>
    </row>
    <row r="164" spans="1:12" x14ac:dyDescent="0.35">
      <c r="A164" s="195"/>
      <c r="B164" s="374">
        <v>2</v>
      </c>
      <c r="C164" s="195"/>
      <c r="D164" s="374"/>
      <c r="E164" s="519"/>
      <c r="F164" s="520"/>
      <c r="G164" s="519"/>
    </row>
    <row r="165" spans="1:12" x14ac:dyDescent="0.35">
      <c r="A165" s="195"/>
      <c r="B165" s="374">
        <v>3</v>
      </c>
      <c r="C165" s="195"/>
      <c r="D165" s="374"/>
      <c r="E165" s="519"/>
      <c r="F165" s="520"/>
      <c r="G165" s="519"/>
    </row>
    <row r="166" spans="1:12" x14ac:dyDescent="0.35">
      <c r="A166" s="195"/>
      <c r="B166" s="374">
        <v>4</v>
      </c>
      <c r="C166" s="195"/>
      <c r="D166" s="374"/>
      <c r="E166" s="519"/>
      <c r="F166" s="520"/>
      <c r="G166" s="519"/>
    </row>
    <row r="167" spans="1:12" x14ac:dyDescent="0.35">
      <c r="A167" s="195"/>
      <c r="B167" s="374">
        <v>5</v>
      </c>
      <c r="C167" s="195"/>
      <c r="D167" s="374"/>
      <c r="E167" s="519"/>
      <c r="F167" s="520"/>
      <c r="G167" s="519"/>
    </row>
    <row r="168" spans="1:12" x14ac:dyDescent="0.35">
      <c r="A168" s="195"/>
      <c r="B168" s="374"/>
      <c r="C168" s="195"/>
      <c r="D168" s="374"/>
      <c r="E168" s="519"/>
      <c r="F168" s="520"/>
      <c r="G168" s="519"/>
    </row>
    <row r="169" spans="1:12" x14ac:dyDescent="0.35">
      <c r="A169" s="195"/>
      <c r="B169" s="374">
        <v>1</v>
      </c>
      <c r="C169" s="195"/>
      <c r="D169" s="374">
        <v>27</v>
      </c>
      <c r="E169" s="519" t="str">
        <f>'E. Koneksi antar Unsur dlm MK'!B155</f>
        <v>BSAPS11955</v>
      </c>
      <c r="F169" s="520" t="str">
        <f>'E. Koneksi antar Unsur dlm MK'!C155</f>
        <v>Tarjamah Indonesia-Arab</v>
      </c>
      <c r="G169" s="519">
        <f>'E. Koneksi antar Unsur dlm MK'!D155</f>
        <v>2</v>
      </c>
    </row>
    <row r="170" spans="1:12" x14ac:dyDescent="0.35">
      <c r="A170" s="195"/>
      <c r="B170" s="374">
        <v>2</v>
      </c>
      <c r="C170" s="195"/>
      <c r="D170" s="374"/>
      <c r="E170" s="519"/>
      <c r="F170" s="520"/>
      <c r="G170" s="519"/>
    </row>
    <row r="171" spans="1:12" x14ac:dyDescent="0.35">
      <c r="A171" s="195"/>
      <c r="B171" s="374">
        <v>3</v>
      </c>
      <c r="C171" s="195"/>
      <c r="D171" s="374"/>
      <c r="E171" s="519"/>
      <c r="F171" s="520"/>
      <c r="G171" s="519"/>
    </row>
    <row r="172" spans="1:12" x14ac:dyDescent="0.35">
      <c r="A172" s="195"/>
      <c r="B172" s="374">
        <v>4</v>
      </c>
      <c r="C172" s="195"/>
      <c r="D172" s="374"/>
      <c r="E172" s="519"/>
      <c r="F172" s="520"/>
      <c r="G172" s="519"/>
    </row>
    <row r="173" spans="1:12" x14ac:dyDescent="0.35">
      <c r="A173" s="195"/>
      <c r="B173" s="374">
        <v>5</v>
      </c>
      <c r="C173" s="195"/>
      <c r="D173" s="374"/>
      <c r="E173" s="519"/>
      <c r="F173" s="520"/>
      <c r="G173" s="519"/>
    </row>
    <row r="174" spans="1:12" x14ac:dyDescent="0.35">
      <c r="A174" s="195"/>
      <c r="B174" s="374"/>
      <c r="C174" s="195"/>
      <c r="D174" s="374"/>
      <c r="E174" s="519"/>
      <c r="F174" s="520"/>
      <c r="G174" s="519"/>
    </row>
    <row r="175" spans="1:12" x14ac:dyDescent="0.35">
      <c r="A175" s="195"/>
      <c r="B175" s="374">
        <v>1</v>
      </c>
      <c r="C175" s="543" t="s">
        <v>1132</v>
      </c>
      <c r="D175" s="374">
        <v>28</v>
      </c>
      <c r="E175" s="519" t="str">
        <f>'E. Koneksi antar Unsur dlm MK'!B158</f>
        <v>BSAPS11964</v>
      </c>
      <c r="F175" s="520" t="str">
        <f>'E. Koneksi antar Unsur dlm MK'!C158</f>
        <v>Naqd al Tarjamah</v>
      </c>
      <c r="G175" s="519">
        <f>'E. Koneksi antar Unsur dlm MK'!D158</f>
        <v>2</v>
      </c>
      <c r="L175" s="538"/>
    </row>
    <row r="176" spans="1:12" x14ac:dyDescent="0.35">
      <c r="A176" s="195"/>
      <c r="B176" s="374">
        <v>2</v>
      </c>
      <c r="C176" s="195"/>
      <c r="D176" s="374"/>
      <c r="E176" s="519"/>
      <c r="F176" s="520"/>
      <c r="G176" s="519"/>
    </row>
    <row r="177" spans="1:7" x14ac:dyDescent="0.35">
      <c r="A177" s="195"/>
      <c r="B177" s="374">
        <v>3</v>
      </c>
      <c r="C177" s="195"/>
      <c r="D177" s="374"/>
      <c r="E177" s="519"/>
      <c r="F177" s="520"/>
      <c r="G177" s="519"/>
    </row>
    <row r="178" spans="1:7" x14ac:dyDescent="0.35">
      <c r="A178" s="195"/>
      <c r="B178" s="374">
        <v>4</v>
      </c>
      <c r="C178" s="195"/>
      <c r="D178" s="374"/>
      <c r="E178" s="519"/>
      <c r="F178" s="520"/>
      <c r="G178" s="519"/>
    </row>
    <row r="179" spans="1:7" x14ac:dyDescent="0.35">
      <c r="A179" s="195"/>
      <c r="B179" s="374">
        <v>5</v>
      </c>
      <c r="C179" s="195"/>
      <c r="D179" s="374"/>
      <c r="E179" s="519"/>
      <c r="F179" s="520"/>
      <c r="G179" s="519"/>
    </row>
    <row r="180" spans="1:7" x14ac:dyDescent="0.35">
      <c r="A180" s="195"/>
      <c r="B180" s="195"/>
      <c r="C180" s="195"/>
      <c r="D180" s="374"/>
      <c r="E180" s="519"/>
      <c r="F180" s="520"/>
      <c r="G180" s="519"/>
    </row>
    <row r="181" spans="1:7" x14ac:dyDescent="0.35">
      <c r="A181" s="195" t="s">
        <v>993</v>
      </c>
      <c r="B181" s="374">
        <v>1</v>
      </c>
      <c r="C181" s="195"/>
      <c r="D181" s="374">
        <v>29</v>
      </c>
      <c r="E181" s="374" t="str">
        <f>'E. Koneksi antar Unsur dlm MK'!B78</f>
        <v>BSAS11910</v>
      </c>
      <c r="F181" s="195" t="str">
        <f>'E. Koneksi antar Unsur dlm MK'!C78</f>
        <v>Ilmu Nahwu</v>
      </c>
      <c r="G181" s="374">
        <f>'E. Koneksi antar Unsur dlm MK'!D78</f>
        <v>4</v>
      </c>
    </row>
    <row r="182" spans="1:7" x14ac:dyDescent="0.35">
      <c r="A182" s="195"/>
      <c r="B182" s="374">
        <v>2</v>
      </c>
      <c r="C182" s="195"/>
      <c r="D182" s="374"/>
      <c r="E182" s="374"/>
      <c r="F182" s="195"/>
      <c r="G182" s="374"/>
    </row>
    <row r="183" spans="1:7" x14ac:dyDescent="0.35">
      <c r="A183" s="195"/>
      <c r="B183" s="374">
        <v>3</v>
      </c>
      <c r="C183" s="195"/>
      <c r="D183" s="374"/>
      <c r="E183" s="374"/>
      <c r="F183" s="195"/>
      <c r="G183" s="374"/>
    </row>
    <row r="184" spans="1:7" x14ac:dyDescent="0.35">
      <c r="A184" s="195"/>
      <c r="B184" s="374">
        <v>4</v>
      </c>
      <c r="C184" s="195"/>
      <c r="D184" s="374"/>
      <c r="E184" s="374"/>
      <c r="F184" s="195"/>
      <c r="G184" s="374"/>
    </row>
    <row r="185" spans="1:7" x14ac:dyDescent="0.35">
      <c r="A185" s="195"/>
      <c r="B185" s="374">
        <v>5</v>
      </c>
      <c r="C185" s="195"/>
      <c r="D185" s="374"/>
      <c r="E185" s="374"/>
      <c r="F185" s="195"/>
      <c r="G185" s="374"/>
    </row>
    <row r="186" spans="1:7" x14ac:dyDescent="0.35">
      <c r="A186" s="195"/>
      <c r="B186" s="374"/>
      <c r="C186" s="195"/>
      <c r="D186" s="374"/>
      <c r="E186" s="374"/>
      <c r="F186" s="195"/>
      <c r="G186" s="374"/>
    </row>
    <row r="187" spans="1:7" x14ac:dyDescent="0.35">
      <c r="A187" s="195"/>
      <c r="B187" s="374">
        <v>1</v>
      </c>
      <c r="C187" s="195"/>
      <c r="D187" s="374">
        <v>30</v>
      </c>
      <c r="E187" s="374" t="str">
        <f>'E. Koneksi antar Unsur dlm MK'!B81</f>
        <v>BSAS11911</v>
      </c>
      <c r="F187" s="195" t="str">
        <f>'E. Koneksi antar Unsur dlm MK'!C81</f>
        <v>Ilmu Sharaf</v>
      </c>
      <c r="G187" s="374">
        <f>'E. Koneksi antar Unsur dlm MK'!D81</f>
        <v>4</v>
      </c>
    </row>
    <row r="188" spans="1:7" x14ac:dyDescent="0.35">
      <c r="A188" s="195"/>
      <c r="B188" s="374">
        <v>2</v>
      </c>
      <c r="C188" s="195"/>
      <c r="D188" s="374"/>
      <c r="E188" s="374"/>
      <c r="F188" s="195"/>
      <c r="G188" s="374"/>
    </row>
    <row r="189" spans="1:7" x14ac:dyDescent="0.35">
      <c r="A189" s="195"/>
      <c r="B189" s="374">
        <v>3</v>
      </c>
      <c r="C189" s="195"/>
      <c r="D189" s="374"/>
      <c r="E189" s="374"/>
      <c r="F189" s="195"/>
      <c r="G189" s="374"/>
    </row>
    <row r="190" spans="1:7" x14ac:dyDescent="0.35">
      <c r="A190" s="195"/>
      <c r="B190" s="374">
        <v>4</v>
      </c>
      <c r="C190" s="195"/>
      <c r="D190" s="374"/>
      <c r="E190" s="374"/>
      <c r="F190" s="195"/>
      <c r="G190" s="374"/>
    </row>
    <row r="191" spans="1:7" x14ac:dyDescent="0.35">
      <c r="A191" s="195"/>
      <c r="B191" s="374">
        <v>5</v>
      </c>
      <c r="C191" s="195"/>
      <c r="D191" s="374"/>
      <c r="E191" s="374"/>
      <c r="F191" s="195"/>
      <c r="G191" s="374"/>
    </row>
    <row r="192" spans="1:7" x14ac:dyDescent="0.35">
      <c r="A192" s="195"/>
      <c r="B192" s="374"/>
      <c r="C192" s="195"/>
      <c r="D192" s="374"/>
      <c r="E192" s="374"/>
      <c r="F192" s="195"/>
      <c r="G192" s="374"/>
    </row>
    <row r="193" spans="1:7" x14ac:dyDescent="0.35">
      <c r="A193" s="195" t="s">
        <v>994</v>
      </c>
      <c r="B193" s="374">
        <v>1</v>
      </c>
      <c r="C193" s="538" t="s">
        <v>1044</v>
      </c>
      <c r="D193" s="374">
        <v>31</v>
      </c>
      <c r="E193" s="374" t="str">
        <f>'E. Koneksi antar Unsur dlm MK'!B84</f>
        <v>BSAS11912</v>
      </c>
      <c r="F193" s="195" t="str">
        <f>'E. Koneksi antar Unsur dlm MK'!C84</f>
        <v>Ilmu Lughah al-'Arabi (Linguistik Arab)</v>
      </c>
      <c r="G193" s="374">
        <f>'E. Koneksi antar Unsur dlm MK'!D84</f>
        <v>6</v>
      </c>
    </row>
    <row r="194" spans="1:7" x14ac:dyDescent="0.35">
      <c r="A194" s="195"/>
      <c r="B194" s="374">
        <v>2</v>
      </c>
      <c r="C194" s="538" t="s">
        <v>1045</v>
      </c>
      <c r="D194" s="374"/>
      <c r="E194" s="374"/>
      <c r="F194" s="195"/>
      <c r="G194" s="374"/>
    </row>
    <row r="195" spans="1:7" x14ac:dyDescent="0.35">
      <c r="A195" s="195"/>
      <c r="B195" s="374">
        <v>3</v>
      </c>
      <c r="C195" s="538" t="s">
        <v>1046</v>
      </c>
      <c r="D195" s="374"/>
      <c r="E195" s="374"/>
      <c r="F195" s="195"/>
      <c r="G195" s="374"/>
    </row>
    <row r="196" spans="1:7" x14ac:dyDescent="0.35">
      <c r="A196" s="195"/>
      <c r="B196" s="374">
        <v>4</v>
      </c>
      <c r="C196" s="538" t="s">
        <v>1047</v>
      </c>
      <c r="D196" s="374"/>
      <c r="E196" s="374"/>
      <c r="F196" s="195"/>
      <c r="G196" s="374"/>
    </row>
    <row r="197" spans="1:7" x14ac:dyDescent="0.35">
      <c r="A197" s="195"/>
      <c r="B197" s="374">
        <v>5</v>
      </c>
      <c r="C197" s="538" t="s">
        <v>1048</v>
      </c>
      <c r="D197" s="374"/>
      <c r="E197" s="374"/>
      <c r="F197" s="195"/>
      <c r="G197" s="374"/>
    </row>
    <row r="198" spans="1:7" x14ac:dyDescent="0.35">
      <c r="A198" s="195"/>
      <c r="B198" s="374"/>
      <c r="C198" s="538" t="s">
        <v>1049</v>
      </c>
      <c r="D198" s="374"/>
      <c r="E198" s="374"/>
      <c r="F198" s="195"/>
      <c r="G198" s="374"/>
    </row>
    <row r="199" spans="1:7" x14ac:dyDescent="0.35">
      <c r="A199" s="195"/>
      <c r="B199" s="374">
        <v>1</v>
      </c>
      <c r="C199" s="195"/>
      <c r="D199" s="374">
        <v>32</v>
      </c>
      <c r="E199" s="374" t="str">
        <f>'E. Koneksi antar Unsur dlm MK'!B87</f>
        <v>BSAS11913</v>
      </c>
      <c r="F199" s="195" t="str">
        <f>'E. Koneksi antar Unsur dlm MK'!C87</f>
        <v xml:space="preserve">Fiqh Lughah dan Kajian Naskah (Filologi) </v>
      </c>
      <c r="G199" s="374">
        <f>'E. Koneksi antar Unsur dlm MK'!D87</f>
        <v>4</v>
      </c>
    </row>
    <row r="200" spans="1:7" x14ac:dyDescent="0.35">
      <c r="A200" s="195"/>
      <c r="B200" s="374">
        <v>2</v>
      </c>
      <c r="C200" s="195"/>
      <c r="D200" s="374"/>
      <c r="E200" s="374"/>
      <c r="F200" s="195"/>
      <c r="G200" s="374"/>
    </row>
    <row r="201" spans="1:7" x14ac:dyDescent="0.35">
      <c r="A201" s="195"/>
      <c r="B201" s="374">
        <v>3</v>
      </c>
      <c r="C201" s="195"/>
      <c r="D201" s="374"/>
      <c r="E201" s="374"/>
      <c r="F201" s="195"/>
      <c r="G201" s="374"/>
    </row>
    <row r="202" spans="1:7" x14ac:dyDescent="0.35">
      <c r="A202" s="195"/>
      <c r="B202" s="374">
        <v>4</v>
      </c>
      <c r="C202" s="195"/>
      <c r="D202" s="374"/>
      <c r="E202" s="374"/>
      <c r="F202" s="195"/>
      <c r="G202" s="374"/>
    </row>
    <row r="203" spans="1:7" x14ac:dyDescent="0.35">
      <c r="A203" s="195"/>
      <c r="B203" s="374">
        <v>5</v>
      </c>
      <c r="C203" s="195"/>
      <c r="D203" s="374"/>
      <c r="E203" s="374"/>
      <c r="F203" s="195"/>
      <c r="G203" s="374"/>
    </row>
    <row r="204" spans="1:7" x14ac:dyDescent="0.35">
      <c r="A204" s="195"/>
      <c r="B204" s="374"/>
      <c r="C204" s="195"/>
      <c r="D204" s="374"/>
      <c r="E204" s="374"/>
      <c r="F204" s="195"/>
      <c r="G204" s="374"/>
    </row>
    <row r="205" spans="1:7" x14ac:dyDescent="0.35">
      <c r="A205" s="195"/>
      <c r="B205" s="374">
        <v>1</v>
      </c>
      <c r="C205" s="543" t="s">
        <v>1141</v>
      </c>
      <c r="D205" s="374">
        <v>33</v>
      </c>
      <c r="E205" s="374" t="str">
        <f>'E. Koneksi antar Unsur dlm MK'!B90</f>
        <v>BSAS11914</v>
      </c>
      <c r="F205" s="195" t="str">
        <f>'E. Koneksi antar Unsur dlm MK'!C90</f>
        <v xml:space="preserve">Ilmu Ashwat (Fonologi) </v>
      </c>
      <c r="G205" s="374">
        <f>'E. Koneksi antar Unsur dlm MK'!D90</f>
        <v>2</v>
      </c>
    </row>
    <row r="206" spans="1:7" x14ac:dyDescent="0.35">
      <c r="A206" s="195"/>
      <c r="B206" s="374">
        <v>2</v>
      </c>
      <c r="C206" s="195"/>
      <c r="D206" s="374"/>
      <c r="E206" s="374"/>
      <c r="F206" s="195"/>
      <c r="G206" s="374"/>
    </row>
    <row r="207" spans="1:7" x14ac:dyDescent="0.35">
      <c r="A207" s="195"/>
      <c r="B207" s="374">
        <v>3</v>
      </c>
      <c r="C207" s="195"/>
      <c r="D207" s="374"/>
      <c r="E207" s="374"/>
      <c r="F207" s="195"/>
      <c r="G207" s="374"/>
    </row>
    <row r="208" spans="1:7" x14ac:dyDescent="0.35">
      <c r="A208" s="195"/>
      <c r="B208" s="374">
        <v>4</v>
      </c>
      <c r="C208" s="195"/>
      <c r="D208" s="374"/>
      <c r="E208" s="374"/>
      <c r="F208" s="195"/>
      <c r="G208" s="374"/>
    </row>
    <row r="209" spans="1:11" x14ac:dyDescent="0.35">
      <c r="A209" s="195"/>
      <c r="B209" s="374">
        <v>5</v>
      </c>
      <c r="C209" s="195"/>
      <c r="D209" s="374"/>
      <c r="E209" s="374"/>
      <c r="F209" s="195"/>
      <c r="G209" s="374"/>
    </row>
    <row r="210" spans="1:11" x14ac:dyDescent="0.35">
      <c r="A210" s="195"/>
      <c r="B210" s="374"/>
      <c r="C210" s="195"/>
      <c r="D210" s="374"/>
      <c r="E210" s="374"/>
      <c r="F210" s="195"/>
      <c r="G210" s="374"/>
    </row>
    <row r="211" spans="1:11" x14ac:dyDescent="0.35">
      <c r="A211" s="195"/>
      <c r="B211" s="374">
        <v>1</v>
      </c>
      <c r="C211" s="195"/>
      <c r="D211" s="374">
        <v>34</v>
      </c>
      <c r="E211" s="374" t="str">
        <f>'E. Koneksi antar Unsur dlm MK'!B93</f>
        <v>BSAS11915</v>
      </c>
      <c r="F211" s="195" t="str">
        <f>'E. Koneksi antar Unsur dlm MK'!C93</f>
        <v xml:space="preserve">Ilmu Dilalah wa al-Ma'ajim </v>
      </c>
      <c r="G211" s="374">
        <f>'E. Koneksi antar Unsur dlm MK'!D93</f>
        <v>4</v>
      </c>
    </row>
    <row r="212" spans="1:11" x14ac:dyDescent="0.35">
      <c r="A212" s="195"/>
      <c r="B212" s="374">
        <v>2</v>
      </c>
      <c r="C212" s="195"/>
      <c r="D212" s="374"/>
      <c r="E212" s="374"/>
      <c r="F212" s="195"/>
      <c r="G212" s="374"/>
    </row>
    <row r="213" spans="1:11" x14ac:dyDescent="0.35">
      <c r="A213" s="195"/>
      <c r="B213" s="374">
        <v>3</v>
      </c>
      <c r="C213" s="195"/>
      <c r="D213" s="374"/>
      <c r="E213" s="374"/>
      <c r="F213" s="195"/>
      <c r="G213" s="374"/>
    </row>
    <row r="214" spans="1:11" x14ac:dyDescent="0.35">
      <c r="A214" s="195"/>
      <c r="B214" s="374">
        <v>4</v>
      </c>
      <c r="C214" s="195"/>
      <c r="D214" s="374"/>
      <c r="E214" s="374"/>
      <c r="F214" s="195"/>
      <c r="G214" s="374"/>
    </row>
    <row r="215" spans="1:11" x14ac:dyDescent="0.35">
      <c r="A215" s="195"/>
      <c r="B215" s="374">
        <v>5</v>
      </c>
      <c r="C215" s="195"/>
      <c r="D215" s="374"/>
      <c r="E215" s="374"/>
      <c r="F215" s="195"/>
      <c r="G215" s="374"/>
    </row>
    <row r="216" spans="1:11" x14ac:dyDescent="0.35">
      <c r="A216" s="195"/>
      <c r="B216" s="374"/>
      <c r="C216" s="195"/>
      <c r="D216" s="374"/>
      <c r="E216" s="374"/>
      <c r="F216" s="195"/>
      <c r="G216" s="374"/>
    </row>
    <row r="217" spans="1:11" x14ac:dyDescent="0.35">
      <c r="A217" s="195"/>
      <c r="B217" s="374">
        <v>1</v>
      </c>
      <c r="C217" s="543" t="s">
        <v>1142</v>
      </c>
      <c r="D217" s="374">
        <v>35</v>
      </c>
      <c r="E217" s="519" t="str">
        <f>'E. Koneksi antar Unsur dlm MK'!B176</f>
        <v>BSAPS12018</v>
      </c>
      <c r="F217" s="520" t="str">
        <f>'E. Koneksi antar Unsur dlm MK'!C176</f>
        <v>Antropogeolinguistik</v>
      </c>
      <c r="G217" s="519">
        <f>'E. Koneksi antar Unsur dlm MK'!D176</f>
        <v>2</v>
      </c>
    </row>
    <row r="218" spans="1:11" x14ac:dyDescent="0.35">
      <c r="A218" s="195"/>
      <c r="B218" s="374">
        <v>2</v>
      </c>
      <c r="C218" s="195"/>
      <c r="D218" s="374"/>
      <c r="E218" s="519"/>
      <c r="F218" s="520"/>
      <c r="G218" s="519"/>
    </row>
    <row r="219" spans="1:11" x14ac:dyDescent="0.35">
      <c r="A219" s="195"/>
      <c r="B219" s="374">
        <v>3</v>
      </c>
      <c r="C219" s="195"/>
      <c r="D219" s="374"/>
      <c r="E219" s="519"/>
      <c r="F219" s="520"/>
      <c r="G219" s="519"/>
    </row>
    <row r="220" spans="1:11" x14ac:dyDescent="0.35">
      <c r="A220" s="195"/>
      <c r="B220" s="374">
        <v>4</v>
      </c>
      <c r="C220" s="195"/>
      <c r="D220" s="374"/>
      <c r="E220" s="519"/>
      <c r="F220" s="520"/>
      <c r="G220" s="519"/>
      <c r="K220" s="533"/>
    </row>
    <row r="221" spans="1:11" x14ac:dyDescent="0.35">
      <c r="A221" s="195"/>
      <c r="B221" s="374">
        <v>5</v>
      </c>
      <c r="C221" s="195"/>
      <c r="D221" s="374"/>
      <c r="E221" s="519"/>
      <c r="F221" s="520"/>
      <c r="G221" s="519"/>
      <c r="K221" s="533"/>
    </row>
    <row r="222" spans="1:11" x14ac:dyDescent="0.35">
      <c r="A222" s="195"/>
      <c r="B222" s="374"/>
      <c r="C222" s="195"/>
      <c r="D222" s="374"/>
      <c r="E222" s="519"/>
      <c r="F222" s="520"/>
      <c r="G222" s="519"/>
      <c r="K222" s="533"/>
    </row>
    <row r="223" spans="1:11" x14ac:dyDescent="0.35">
      <c r="A223" s="195" t="s">
        <v>897</v>
      </c>
      <c r="B223" s="374">
        <v>1</v>
      </c>
      <c r="C223" s="538" t="s">
        <v>1104</v>
      </c>
      <c r="D223" s="374">
        <v>36</v>
      </c>
      <c r="E223" s="374" t="str">
        <f>'E. Koneksi antar Unsur dlm MK'!B96</f>
        <v>BSAS11916</v>
      </c>
      <c r="F223" s="195" t="str">
        <f>'E. Koneksi antar Unsur dlm MK'!C96</f>
        <v>Tarikh al-Adab</v>
      </c>
      <c r="G223" s="374">
        <f>'E. Koneksi antar Unsur dlm MK'!D96</f>
        <v>6</v>
      </c>
      <c r="K223" s="533"/>
    </row>
    <row r="224" spans="1:11" x14ac:dyDescent="0.35">
      <c r="A224" s="195"/>
      <c r="B224" s="374">
        <v>2</v>
      </c>
      <c r="C224" s="538" t="s">
        <v>1105</v>
      </c>
      <c r="D224" s="374"/>
      <c r="E224" s="374"/>
      <c r="F224" s="195"/>
      <c r="G224" s="374"/>
      <c r="K224" s="533"/>
    </row>
    <row r="225" spans="1:11" x14ac:dyDescent="0.35">
      <c r="A225" s="195"/>
      <c r="B225" s="374">
        <v>3</v>
      </c>
      <c r="C225" s="538" t="s">
        <v>1106</v>
      </c>
      <c r="D225" s="374"/>
      <c r="E225" s="374"/>
      <c r="F225" s="195"/>
      <c r="G225" s="374"/>
      <c r="K225" s="533"/>
    </row>
    <row r="226" spans="1:11" x14ac:dyDescent="0.35">
      <c r="A226" s="195"/>
      <c r="B226" s="374">
        <v>4</v>
      </c>
      <c r="C226" s="538" t="s">
        <v>1107</v>
      </c>
      <c r="D226" s="374"/>
      <c r="E226" s="374"/>
      <c r="F226" s="195"/>
      <c r="G226" s="374"/>
      <c r="K226" s="533"/>
    </row>
    <row r="227" spans="1:11" x14ac:dyDescent="0.35">
      <c r="A227" s="195"/>
      <c r="B227" s="374">
        <v>5</v>
      </c>
      <c r="C227" s="538" t="s">
        <v>1108</v>
      </c>
      <c r="D227" s="374"/>
      <c r="E227" s="374"/>
      <c r="F227" s="195"/>
      <c r="G227" s="374"/>
      <c r="K227" s="533"/>
    </row>
    <row r="228" spans="1:11" x14ac:dyDescent="0.35">
      <c r="A228" s="195"/>
      <c r="B228" s="374">
        <v>6</v>
      </c>
      <c r="C228" s="538" t="s">
        <v>1109</v>
      </c>
      <c r="D228" s="374"/>
      <c r="E228" s="374"/>
      <c r="F228" s="195"/>
      <c r="G228" s="374"/>
      <c r="K228" s="533"/>
    </row>
    <row r="229" spans="1:11" x14ac:dyDescent="0.35">
      <c r="A229" s="195"/>
      <c r="B229" s="374">
        <v>7</v>
      </c>
      <c r="C229" s="538" t="s">
        <v>1110</v>
      </c>
      <c r="D229" s="374"/>
      <c r="E229" s="374"/>
      <c r="F229" s="195"/>
      <c r="G229" s="374"/>
      <c r="K229" s="533"/>
    </row>
    <row r="230" spans="1:11" x14ac:dyDescent="0.35">
      <c r="A230" s="195"/>
      <c r="B230" s="374">
        <v>8</v>
      </c>
      <c r="C230" s="538" t="s">
        <v>1111</v>
      </c>
      <c r="D230" s="374"/>
      <c r="E230" s="374"/>
      <c r="F230" s="195"/>
      <c r="G230" s="374"/>
      <c r="K230" s="533"/>
    </row>
    <row r="231" spans="1:11" x14ac:dyDescent="0.35">
      <c r="A231" s="195"/>
      <c r="B231" s="374">
        <v>9</v>
      </c>
      <c r="C231" s="538" t="s">
        <v>1112</v>
      </c>
      <c r="D231" s="374"/>
      <c r="E231" s="374"/>
      <c r="F231" s="195"/>
      <c r="G231" s="374"/>
      <c r="K231" s="533"/>
    </row>
    <row r="232" spans="1:11" x14ac:dyDescent="0.35">
      <c r="A232" s="195"/>
      <c r="B232" s="374">
        <v>10</v>
      </c>
      <c r="C232" s="538" t="s">
        <v>1113</v>
      </c>
      <c r="D232" s="374"/>
      <c r="E232" s="374"/>
      <c r="F232" s="195"/>
      <c r="G232" s="374"/>
    </row>
    <row r="233" spans="1:11" x14ac:dyDescent="0.35">
      <c r="A233" s="195"/>
      <c r="B233" s="374"/>
      <c r="C233" s="195"/>
      <c r="D233" s="374"/>
      <c r="E233" s="374"/>
      <c r="F233" s="195"/>
      <c r="G233" s="374"/>
    </row>
    <row r="234" spans="1:11" x14ac:dyDescent="0.35">
      <c r="A234" s="195"/>
      <c r="B234" s="374"/>
      <c r="C234" s="195"/>
      <c r="D234" s="374"/>
      <c r="E234" s="374"/>
      <c r="F234" s="195"/>
      <c r="G234" s="374"/>
    </row>
    <row r="235" spans="1:11" x14ac:dyDescent="0.35">
      <c r="A235" s="195"/>
      <c r="B235" s="374">
        <v>1</v>
      </c>
      <c r="C235" s="538" t="s">
        <v>1089</v>
      </c>
      <c r="D235" s="374">
        <v>37</v>
      </c>
      <c r="E235" s="374" t="str">
        <f>'E. Koneksi antar Unsur dlm MK'!B99</f>
        <v>BSAS11917</v>
      </c>
      <c r="F235" s="195" t="str">
        <f>'E. Koneksi antar Unsur dlm MK'!C99</f>
        <v>Nadhariyah al-Adab</v>
      </c>
      <c r="G235" s="374">
        <f>'E. Koneksi antar Unsur dlm MK'!D99</f>
        <v>3</v>
      </c>
    </row>
    <row r="236" spans="1:11" x14ac:dyDescent="0.35">
      <c r="A236" s="195"/>
      <c r="B236" s="374">
        <v>2</v>
      </c>
      <c r="C236" s="538" t="s">
        <v>1090</v>
      </c>
      <c r="D236" s="374"/>
      <c r="E236" s="374"/>
      <c r="F236" s="195"/>
      <c r="G236" s="374"/>
    </row>
    <row r="237" spans="1:11" x14ac:dyDescent="0.35">
      <c r="A237" s="195"/>
      <c r="B237" s="374">
        <v>3</v>
      </c>
      <c r="C237" s="538" t="s">
        <v>1091</v>
      </c>
      <c r="D237" s="374"/>
      <c r="E237" s="374"/>
      <c r="F237" s="195"/>
      <c r="G237" s="374"/>
    </row>
    <row r="238" spans="1:11" x14ac:dyDescent="0.35">
      <c r="A238" s="195"/>
      <c r="B238" s="374">
        <v>4</v>
      </c>
      <c r="C238" s="538" t="s">
        <v>1092</v>
      </c>
      <c r="D238" s="374"/>
      <c r="E238" s="374"/>
      <c r="F238" s="195"/>
      <c r="G238" s="374"/>
    </row>
    <row r="239" spans="1:11" x14ac:dyDescent="0.35">
      <c r="A239" s="195"/>
      <c r="B239" s="374">
        <v>5</v>
      </c>
      <c r="C239" s="538" t="s">
        <v>1093</v>
      </c>
      <c r="D239" s="374"/>
      <c r="E239" s="374"/>
      <c r="F239" s="195"/>
      <c r="G239" s="374"/>
    </row>
    <row r="240" spans="1:11" x14ac:dyDescent="0.35">
      <c r="A240" s="195"/>
      <c r="B240" s="374"/>
      <c r="C240" s="538" t="s">
        <v>1094</v>
      </c>
      <c r="D240" s="374"/>
      <c r="E240" s="374"/>
      <c r="F240" s="195"/>
      <c r="G240" s="374"/>
    </row>
    <row r="241" spans="1:7" x14ac:dyDescent="0.35">
      <c r="A241" s="195"/>
      <c r="B241" s="374"/>
      <c r="C241" s="538" t="s">
        <v>1095</v>
      </c>
      <c r="D241" s="374"/>
      <c r="E241" s="374"/>
      <c r="F241" s="195"/>
      <c r="G241" s="374"/>
    </row>
    <row r="242" spans="1:7" x14ac:dyDescent="0.35">
      <c r="A242" s="195"/>
      <c r="B242" s="374"/>
      <c r="C242" s="538" t="s">
        <v>1096</v>
      </c>
      <c r="D242" s="374"/>
      <c r="E242" s="374"/>
      <c r="F242" s="195"/>
      <c r="G242" s="374"/>
    </row>
    <row r="243" spans="1:7" x14ac:dyDescent="0.35">
      <c r="A243" s="195"/>
      <c r="B243" s="374"/>
      <c r="C243" s="538" t="s">
        <v>1097</v>
      </c>
      <c r="D243" s="374"/>
      <c r="E243" s="374"/>
      <c r="F243" s="195"/>
      <c r="G243" s="374"/>
    </row>
    <row r="244" spans="1:7" x14ac:dyDescent="0.35">
      <c r="A244" s="195"/>
      <c r="B244" s="374"/>
      <c r="C244" s="195"/>
      <c r="D244" s="374"/>
      <c r="E244" s="374"/>
      <c r="F244" s="195"/>
      <c r="G244" s="374"/>
    </row>
    <row r="245" spans="1:7" x14ac:dyDescent="0.35">
      <c r="A245" s="195"/>
      <c r="B245" s="374">
        <v>1</v>
      </c>
      <c r="C245" s="195"/>
      <c r="D245" s="374">
        <v>38</v>
      </c>
      <c r="E245" s="374" t="str">
        <f>'E. Koneksi antar Unsur dlm MK'!B102</f>
        <v>BSAS11918</v>
      </c>
      <c r="F245" s="195" t="str">
        <f>'E. Koneksi antar Unsur dlm MK'!C102</f>
        <v>Ilmu Balaghah</v>
      </c>
      <c r="G245" s="374">
        <f>'E. Koneksi antar Unsur dlm MK'!D102</f>
        <v>6</v>
      </c>
    </row>
    <row r="246" spans="1:7" x14ac:dyDescent="0.35">
      <c r="A246" s="195"/>
      <c r="B246" s="374">
        <v>2</v>
      </c>
      <c r="C246" s="195"/>
      <c r="D246" s="374"/>
      <c r="E246" s="374"/>
      <c r="F246" s="195"/>
      <c r="G246" s="374"/>
    </row>
    <row r="247" spans="1:7" x14ac:dyDescent="0.35">
      <c r="A247" s="195"/>
      <c r="B247" s="374">
        <v>3</v>
      </c>
      <c r="C247" s="195"/>
      <c r="D247" s="374"/>
      <c r="E247" s="374"/>
      <c r="F247" s="195"/>
      <c r="G247" s="374"/>
    </row>
    <row r="248" spans="1:7" x14ac:dyDescent="0.35">
      <c r="A248" s="195"/>
      <c r="B248" s="374">
        <v>4</v>
      </c>
      <c r="C248" s="195"/>
      <c r="D248" s="374"/>
      <c r="E248" s="374"/>
      <c r="F248" s="195"/>
      <c r="G248" s="374"/>
    </row>
    <row r="249" spans="1:7" x14ac:dyDescent="0.35">
      <c r="A249" s="195"/>
      <c r="B249" s="374">
        <v>5</v>
      </c>
      <c r="C249" s="195"/>
      <c r="D249" s="374"/>
      <c r="E249" s="374"/>
      <c r="F249" s="195"/>
      <c r="G249" s="374"/>
    </row>
    <row r="250" spans="1:7" x14ac:dyDescent="0.35">
      <c r="A250" s="195"/>
      <c r="B250" s="374"/>
      <c r="C250" s="195"/>
      <c r="D250" s="374"/>
      <c r="E250" s="374"/>
      <c r="F250" s="195"/>
      <c r="G250" s="374"/>
    </row>
    <row r="251" spans="1:7" x14ac:dyDescent="0.35">
      <c r="A251" s="195"/>
      <c r="B251" s="374">
        <v>1</v>
      </c>
      <c r="C251" s="195"/>
      <c r="D251" s="374">
        <v>39</v>
      </c>
      <c r="E251" s="374" t="str">
        <f>'E. Koneksi antar Unsur dlm MK'!B105</f>
        <v>BSAS11919</v>
      </c>
      <c r="F251" s="195" t="str">
        <f>'E. Koneksi antar Unsur dlm MK'!C105</f>
        <v>Ilmu al 'Arudl wa al Qawafi</v>
      </c>
      <c r="G251" s="374">
        <f>'E. Koneksi antar Unsur dlm MK'!D105</f>
        <v>2</v>
      </c>
    </row>
    <row r="252" spans="1:7" x14ac:dyDescent="0.35">
      <c r="A252" s="195"/>
      <c r="B252" s="374">
        <v>2</v>
      </c>
      <c r="C252" s="195"/>
      <c r="D252" s="374"/>
      <c r="E252" s="374"/>
      <c r="F252" s="195"/>
      <c r="G252" s="374"/>
    </row>
    <row r="253" spans="1:7" x14ac:dyDescent="0.35">
      <c r="A253" s="195"/>
      <c r="B253" s="374">
        <v>3</v>
      </c>
      <c r="C253" s="195"/>
      <c r="D253" s="374"/>
      <c r="E253" s="374"/>
      <c r="F253" s="195"/>
      <c r="G253" s="374"/>
    </row>
    <row r="254" spans="1:7" x14ac:dyDescent="0.35">
      <c r="A254" s="195"/>
      <c r="B254" s="374">
        <v>4</v>
      </c>
      <c r="C254" s="195"/>
      <c r="D254" s="374"/>
      <c r="E254" s="374"/>
      <c r="F254" s="195"/>
      <c r="G254" s="374"/>
    </row>
    <row r="255" spans="1:7" x14ac:dyDescent="0.35">
      <c r="A255" s="195"/>
      <c r="B255" s="374">
        <v>5</v>
      </c>
      <c r="C255" s="195"/>
      <c r="D255" s="374"/>
      <c r="E255" s="374"/>
      <c r="F255" s="195"/>
      <c r="G255" s="374"/>
    </row>
    <row r="256" spans="1:7" x14ac:dyDescent="0.35">
      <c r="A256" s="195"/>
      <c r="B256" s="374"/>
      <c r="C256" s="195"/>
      <c r="D256" s="374"/>
      <c r="E256" s="374"/>
      <c r="F256" s="195"/>
      <c r="G256" s="374"/>
    </row>
    <row r="257" spans="1:12" x14ac:dyDescent="0.35">
      <c r="A257" s="195"/>
      <c r="B257" s="374">
        <v>1</v>
      </c>
      <c r="C257" s="195"/>
      <c r="D257" s="374">
        <v>40</v>
      </c>
      <c r="E257" s="374" t="str">
        <f>'E. Koneksi antar Unsur dlm MK'!B108</f>
        <v>BSAS11920</v>
      </c>
      <c r="F257" s="195" t="str">
        <f>'E. Koneksi antar Unsur dlm MK'!C108</f>
        <v>Hermeneutika, Semiotika dan Filsafat Bahasa</v>
      </c>
      <c r="G257" s="374">
        <f>'E. Koneksi antar Unsur dlm MK'!D108</f>
        <v>4</v>
      </c>
    </row>
    <row r="258" spans="1:12" x14ac:dyDescent="0.35">
      <c r="A258" s="195"/>
      <c r="B258" s="374">
        <v>2</v>
      </c>
      <c r="C258" s="195"/>
      <c r="D258" s="374"/>
      <c r="E258" s="374"/>
      <c r="F258" s="195"/>
      <c r="G258" s="374"/>
    </row>
    <row r="259" spans="1:12" x14ac:dyDescent="0.35">
      <c r="A259" s="195"/>
      <c r="B259" s="374">
        <v>3</v>
      </c>
      <c r="C259" s="195"/>
      <c r="D259" s="374"/>
      <c r="E259" s="374"/>
      <c r="F259" s="195"/>
      <c r="G259" s="374"/>
    </row>
    <row r="260" spans="1:12" x14ac:dyDescent="0.35">
      <c r="A260" s="195"/>
      <c r="B260" s="374">
        <v>4</v>
      </c>
      <c r="C260" s="195"/>
      <c r="D260" s="374"/>
      <c r="E260" s="374"/>
      <c r="F260" s="195"/>
      <c r="G260" s="374"/>
    </row>
    <row r="261" spans="1:12" x14ac:dyDescent="0.35">
      <c r="A261" s="195"/>
      <c r="B261" s="374">
        <v>5</v>
      </c>
      <c r="C261" s="195"/>
      <c r="D261" s="374"/>
      <c r="E261" s="374"/>
      <c r="F261" s="195"/>
      <c r="G261" s="374"/>
      <c r="L261" s="536"/>
    </row>
    <row r="262" spans="1:12" x14ac:dyDescent="0.35">
      <c r="A262" s="195"/>
      <c r="B262" s="374"/>
      <c r="C262" s="195"/>
      <c r="D262" s="374"/>
      <c r="E262" s="374"/>
      <c r="F262" s="195"/>
      <c r="G262" s="374"/>
    </row>
    <row r="263" spans="1:12" x14ac:dyDescent="0.35">
      <c r="A263" s="195"/>
      <c r="B263" s="374">
        <v>1</v>
      </c>
      <c r="C263" s="543" t="s">
        <v>818</v>
      </c>
      <c r="D263" s="374">
        <v>41</v>
      </c>
      <c r="E263" s="374" t="str">
        <f>'E. Koneksi antar Unsur dlm MK'!B111</f>
        <v>BSAS11921</v>
      </c>
      <c r="F263" s="195" t="str">
        <f>'E. Koneksi antar Unsur dlm MK'!C111</f>
        <v>Sosiologi Sastra</v>
      </c>
      <c r="G263" s="374">
        <f>'E. Koneksi antar Unsur dlm MK'!D111</f>
        <v>2</v>
      </c>
      <c r="K263" s="533"/>
    </row>
    <row r="264" spans="1:12" x14ac:dyDescent="0.35">
      <c r="A264" s="195"/>
      <c r="B264" s="374">
        <v>2</v>
      </c>
      <c r="C264" s="195"/>
      <c r="D264" s="374"/>
      <c r="E264" s="374"/>
      <c r="F264" s="195"/>
      <c r="G264" s="374"/>
      <c r="K264" s="533"/>
    </row>
    <row r="265" spans="1:12" x14ac:dyDescent="0.35">
      <c r="A265" s="195"/>
      <c r="B265" s="374">
        <v>3</v>
      </c>
      <c r="C265" s="195"/>
      <c r="D265" s="374"/>
      <c r="E265" s="374"/>
      <c r="F265" s="195"/>
      <c r="G265" s="374"/>
      <c r="K265" s="533"/>
    </row>
    <row r="266" spans="1:12" x14ac:dyDescent="0.35">
      <c r="A266" s="195"/>
      <c r="B266" s="374">
        <v>4</v>
      </c>
      <c r="C266" s="195"/>
      <c r="D266" s="374"/>
      <c r="E266" s="374"/>
      <c r="F266" s="195"/>
      <c r="G266" s="374"/>
      <c r="K266" s="533"/>
    </row>
    <row r="267" spans="1:12" x14ac:dyDescent="0.35">
      <c r="A267" s="195"/>
      <c r="B267" s="374">
        <v>5</v>
      </c>
      <c r="C267" s="195"/>
      <c r="D267" s="374"/>
      <c r="E267" s="374"/>
      <c r="F267" s="195"/>
      <c r="G267" s="374"/>
      <c r="K267" s="533"/>
    </row>
    <row r="268" spans="1:12" x14ac:dyDescent="0.35">
      <c r="A268" s="195"/>
      <c r="B268" s="195"/>
      <c r="C268" s="195"/>
      <c r="D268" s="374"/>
      <c r="E268" s="374"/>
      <c r="F268" s="195"/>
      <c r="G268" s="374"/>
      <c r="K268" s="533"/>
    </row>
    <row r="269" spans="1:12" x14ac:dyDescent="0.35">
      <c r="A269" s="195"/>
      <c r="B269" s="374">
        <v>1</v>
      </c>
      <c r="C269" s="543" t="s">
        <v>1143</v>
      </c>
      <c r="D269" s="374">
        <v>42</v>
      </c>
      <c r="E269" s="374" t="str">
        <f>'E. Koneksi antar Unsur dlm MK'!B114</f>
        <v>BSAS11922</v>
      </c>
      <c r="F269" s="195" t="str">
        <f>'E. Koneksi antar Unsur dlm MK'!C114</f>
        <v>Kajian Timur Tengah</v>
      </c>
      <c r="G269" s="374">
        <f>'E. Koneksi antar Unsur dlm MK'!D114</f>
        <v>3</v>
      </c>
      <c r="K269" s="533"/>
      <c r="L269" s="536"/>
    </row>
    <row r="270" spans="1:12" x14ac:dyDescent="0.35">
      <c r="A270" s="195"/>
      <c r="B270" s="374">
        <v>2</v>
      </c>
      <c r="C270" s="538" t="s">
        <v>1059</v>
      </c>
      <c r="D270" s="374"/>
      <c r="E270" s="374"/>
      <c r="F270" s="195"/>
      <c r="G270" s="374"/>
      <c r="K270" s="533"/>
      <c r="L270" s="536"/>
    </row>
    <row r="271" spans="1:12" x14ac:dyDescent="0.35">
      <c r="A271" s="195"/>
      <c r="B271" s="374">
        <v>3</v>
      </c>
      <c r="C271" s="538" t="s">
        <v>1060</v>
      </c>
      <c r="D271" s="374"/>
      <c r="E271" s="374"/>
      <c r="F271" s="195"/>
      <c r="G271" s="374"/>
    </row>
    <row r="272" spans="1:12" x14ac:dyDescent="0.35">
      <c r="A272" s="195"/>
      <c r="B272" s="374">
        <v>4</v>
      </c>
      <c r="C272" s="538" t="s">
        <v>1061</v>
      </c>
      <c r="D272" s="374"/>
      <c r="E272" s="374"/>
      <c r="F272" s="195"/>
      <c r="G272" s="374"/>
    </row>
    <row r="273" spans="1:7" x14ac:dyDescent="0.35">
      <c r="A273" s="195"/>
      <c r="B273" s="374">
        <v>5</v>
      </c>
      <c r="C273" s="538" t="s">
        <v>1062</v>
      </c>
      <c r="D273" s="374"/>
      <c r="E273" s="374"/>
      <c r="F273" s="195"/>
      <c r="G273" s="374"/>
    </row>
    <row r="274" spans="1:7" x14ac:dyDescent="0.35">
      <c r="A274" s="195"/>
      <c r="B274" s="374">
        <v>6</v>
      </c>
      <c r="C274" s="538" t="s">
        <v>1063</v>
      </c>
      <c r="D274" s="374"/>
      <c r="E274" s="374"/>
      <c r="F274" s="195"/>
      <c r="G274" s="374"/>
    </row>
    <row r="275" spans="1:7" x14ac:dyDescent="0.35">
      <c r="A275" s="195"/>
      <c r="B275" s="374">
        <v>7</v>
      </c>
      <c r="C275" s="538" t="s">
        <v>1064</v>
      </c>
      <c r="D275" s="374"/>
      <c r="E275" s="374"/>
      <c r="F275" s="195"/>
      <c r="G275" s="374"/>
    </row>
    <row r="276" spans="1:7" x14ac:dyDescent="0.35">
      <c r="A276" s="195"/>
      <c r="B276" s="374"/>
      <c r="C276" s="195"/>
      <c r="D276" s="374"/>
      <c r="E276" s="374"/>
      <c r="F276" s="195"/>
      <c r="G276" s="374"/>
    </row>
    <row r="277" spans="1:7" x14ac:dyDescent="0.35">
      <c r="A277" s="195"/>
      <c r="B277" s="374">
        <v>1</v>
      </c>
      <c r="C277" s="195"/>
      <c r="D277" s="374">
        <v>43</v>
      </c>
      <c r="E277" s="374" t="str">
        <f>'E. Koneksi antar Unsur dlm MK'!B117</f>
        <v>BSAS11923</v>
      </c>
      <c r="F277" s="195" t="str">
        <f>'E. Koneksi antar Unsur dlm MK'!C117</f>
        <v>Sastra Lisan</v>
      </c>
      <c r="G277" s="374">
        <f>'E. Koneksi antar Unsur dlm MK'!D117</f>
        <v>2</v>
      </c>
    </row>
    <row r="278" spans="1:7" x14ac:dyDescent="0.35">
      <c r="A278" s="195"/>
      <c r="B278" s="374">
        <v>2</v>
      </c>
      <c r="C278" s="195"/>
      <c r="D278" s="374"/>
      <c r="E278" s="374"/>
      <c r="F278" s="195"/>
      <c r="G278" s="374"/>
    </row>
    <row r="279" spans="1:7" x14ac:dyDescent="0.35">
      <c r="A279" s="195"/>
      <c r="B279" s="374">
        <v>3</v>
      </c>
      <c r="C279" s="195"/>
      <c r="D279" s="374"/>
      <c r="E279" s="374"/>
      <c r="F279" s="195"/>
      <c r="G279" s="374"/>
    </row>
    <row r="280" spans="1:7" x14ac:dyDescent="0.35">
      <c r="A280" s="195"/>
      <c r="B280" s="374">
        <v>4</v>
      </c>
      <c r="C280" s="195"/>
      <c r="D280" s="374"/>
      <c r="E280" s="374"/>
      <c r="F280" s="195"/>
      <c r="G280" s="374"/>
    </row>
    <row r="281" spans="1:7" x14ac:dyDescent="0.35">
      <c r="A281" s="195"/>
      <c r="B281" s="374">
        <v>5</v>
      </c>
      <c r="C281" s="195"/>
      <c r="D281" s="374"/>
      <c r="E281" s="374"/>
      <c r="F281" s="195"/>
      <c r="G281" s="374"/>
    </row>
    <row r="282" spans="1:7" x14ac:dyDescent="0.35">
      <c r="A282" s="195"/>
      <c r="B282" s="374"/>
      <c r="C282" s="195"/>
      <c r="D282" s="374"/>
      <c r="E282" s="374"/>
      <c r="F282" s="195"/>
      <c r="G282" s="374"/>
    </row>
    <row r="283" spans="1:7" x14ac:dyDescent="0.35">
      <c r="A283" s="195"/>
      <c r="B283" s="374">
        <v>1</v>
      </c>
      <c r="C283" s="538" t="s">
        <v>1098</v>
      </c>
      <c r="D283" s="374">
        <v>44</v>
      </c>
      <c r="E283" s="374" t="str">
        <f>'E. Koneksi antar Unsur dlm MK'!B120</f>
        <v>BSAS11924</v>
      </c>
      <c r="F283" s="195" t="str">
        <f>'E. Koneksi antar Unsur dlm MK'!C120</f>
        <v>Naqd al Adab</v>
      </c>
      <c r="G283" s="374">
        <f>'E. Koneksi antar Unsur dlm MK'!D120</f>
        <v>3</v>
      </c>
    </row>
    <row r="284" spans="1:7" x14ac:dyDescent="0.35">
      <c r="A284" s="195"/>
      <c r="B284" s="374">
        <v>2</v>
      </c>
      <c r="C284" s="538" t="s">
        <v>1099</v>
      </c>
      <c r="D284" s="374"/>
      <c r="E284" s="374"/>
      <c r="F284" s="195"/>
      <c r="G284" s="374"/>
    </row>
    <row r="285" spans="1:7" x14ac:dyDescent="0.35">
      <c r="A285" s="195"/>
      <c r="B285" s="374">
        <v>3</v>
      </c>
      <c r="C285" s="538" t="s">
        <v>1100</v>
      </c>
      <c r="D285" s="374"/>
      <c r="E285" s="374"/>
      <c r="F285" s="195"/>
      <c r="G285" s="374"/>
    </row>
    <row r="286" spans="1:7" x14ac:dyDescent="0.35">
      <c r="A286" s="195"/>
      <c r="B286" s="374">
        <v>4</v>
      </c>
      <c r="C286" s="538" t="s">
        <v>1101</v>
      </c>
      <c r="D286" s="374"/>
      <c r="E286" s="374"/>
      <c r="F286" s="195"/>
      <c r="G286" s="374"/>
    </row>
    <row r="287" spans="1:7" x14ac:dyDescent="0.35">
      <c r="A287" s="195"/>
      <c r="B287" s="374">
        <v>5</v>
      </c>
      <c r="C287" s="538" t="s">
        <v>1102</v>
      </c>
      <c r="D287" s="374"/>
      <c r="E287" s="374"/>
      <c r="F287" s="195"/>
      <c r="G287" s="374"/>
    </row>
    <row r="288" spans="1:7" x14ac:dyDescent="0.35">
      <c r="A288" s="195"/>
      <c r="B288" s="374">
        <v>6</v>
      </c>
      <c r="C288" s="538" t="s">
        <v>1103</v>
      </c>
      <c r="D288" s="374"/>
      <c r="E288" s="374"/>
      <c r="F288" s="195"/>
      <c r="G288" s="374"/>
    </row>
    <row r="289" spans="1:7" x14ac:dyDescent="0.35">
      <c r="A289" s="195"/>
      <c r="B289" s="374">
        <v>7</v>
      </c>
      <c r="C289" s="538" t="s">
        <v>1018</v>
      </c>
      <c r="D289" s="374"/>
      <c r="E289" s="374"/>
      <c r="F289" s="195"/>
      <c r="G289" s="374"/>
    </row>
    <row r="290" spans="1:7" x14ac:dyDescent="0.35">
      <c r="A290" s="195"/>
      <c r="B290" s="195"/>
      <c r="C290" s="538"/>
      <c r="D290" s="374"/>
      <c r="E290" s="374"/>
      <c r="F290" s="195"/>
      <c r="G290" s="374"/>
    </row>
    <row r="291" spans="1:7" x14ac:dyDescent="0.35">
      <c r="A291" s="195" t="s">
        <v>463</v>
      </c>
      <c r="B291" s="374">
        <v>1</v>
      </c>
      <c r="C291" s="538" t="s">
        <v>1067</v>
      </c>
      <c r="D291" s="374">
        <v>45</v>
      </c>
      <c r="E291" s="374" t="str">
        <f>'E. Koneksi antar Unsur dlm MK'!B123</f>
        <v>BSAS11925</v>
      </c>
      <c r="F291" s="195" t="str">
        <f>'E. Koneksi antar Unsur dlm MK'!C123</f>
        <v>Al Hasub al Arabi</v>
      </c>
      <c r="G291" s="374">
        <f>'E. Koneksi antar Unsur dlm MK'!D123</f>
        <v>2</v>
      </c>
    </row>
    <row r="292" spans="1:7" x14ac:dyDescent="0.35">
      <c r="A292" s="195"/>
      <c r="B292" s="374">
        <v>2</v>
      </c>
      <c r="C292" s="538" t="s">
        <v>1068</v>
      </c>
      <c r="D292" s="374"/>
      <c r="E292" s="374"/>
      <c r="F292" s="195"/>
      <c r="G292" s="374"/>
    </row>
    <row r="293" spans="1:7" x14ac:dyDescent="0.35">
      <c r="A293" s="195"/>
      <c r="B293" s="374">
        <v>3</v>
      </c>
      <c r="C293" s="538" t="s">
        <v>1069</v>
      </c>
      <c r="D293" s="374"/>
      <c r="E293" s="374"/>
      <c r="F293" s="195"/>
      <c r="G293" s="374"/>
    </row>
    <row r="294" spans="1:7" x14ac:dyDescent="0.35">
      <c r="A294" s="195"/>
      <c r="B294" s="374">
        <v>4</v>
      </c>
      <c r="C294" s="538" t="s">
        <v>1070</v>
      </c>
      <c r="D294" s="374"/>
      <c r="E294" s="374"/>
      <c r="F294" s="195"/>
      <c r="G294" s="374"/>
    </row>
    <row r="295" spans="1:7" x14ac:dyDescent="0.35">
      <c r="A295" s="195"/>
      <c r="B295" s="374">
        <v>5</v>
      </c>
      <c r="C295" s="538" t="s">
        <v>1071</v>
      </c>
      <c r="D295" s="374"/>
      <c r="E295" s="374"/>
      <c r="F295" s="195"/>
      <c r="G295" s="374"/>
    </row>
    <row r="296" spans="1:7" x14ac:dyDescent="0.35">
      <c r="A296" s="195"/>
      <c r="B296" s="374">
        <v>6</v>
      </c>
      <c r="C296" s="538" t="s">
        <v>1072</v>
      </c>
      <c r="D296" s="374"/>
      <c r="E296" s="374"/>
      <c r="F296" s="195"/>
      <c r="G296" s="374"/>
    </row>
    <row r="297" spans="1:7" x14ac:dyDescent="0.35">
      <c r="A297" s="195"/>
      <c r="B297" s="195"/>
      <c r="C297" s="195"/>
      <c r="D297" s="374"/>
      <c r="E297" s="374"/>
      <c r="F297" s="195"/>
      <c r="G297" s="374"/>
    </row>
    <row r="298" spans="1:7" x14ac:dyDescent="0.35">
      <c r="A298" s="195"/>
      <c r="B298" s="374">
        <v>1</v>
      </c>
      <c r="C298" s="195"/>
      <c r="D298" s="374">
        <v>46</v>
      </c>
      <c r="E298" s="374" t="str">
        <f>'E. Koneksi antar Unsur dlm MK'!B126</f>
        <v>BSAS11926</v>
      </c>
      <c r="F298" s="195" t="str">
        <f>'E. Koneksi antar Unsur dlm MK'!C126</f>
        <v>Enterpreneurship</v>
      </c>
      <c r="G298" s="374">
        <f>'E. Koneksi antar Unsur dlm MK'!D126</f>
        <v>2</v>
      </c>
    </row>
    <row r="299" spans="1:7" x14ac:dyDescent="0.35">
      <c r="A299" s="195"/>
      <c r="B299" s="374">
        <v>2</v>
      </c>
      <c r="C299" s="195"/>
      <c r="D299" s="374"/>
      <c r="E299" s="374"/>
      <c r="F299" s="195"/>
      <c r="G299" s="374"/>
    </row>
    <row r="300" spans="1:7" x14ac:dyDescent="0.35">
      <c r="A300" s="195"/>
      <c r="B300" s="374">
        <v>3</v>
      </c>
      <c r="C300" s="195"/>
      <c r="D300" s="374"/>
      <c r="E300" s="374"/>
      <c r="F300" s="195"/>
      <c r="G300" s="374"/>
    </row>
    <row r="301" spans="1:7" x14ac:dyDescent="0.35">
      <c r="A301" s="195"/>
      <c r="B301" s="374">
        <v>4</v>
      </c>
      <c r="C301" s="195"/>
      <c r="D301" s="374"/>
      <c r="E301" s="374"/>
      <c r="F301" s="195"/>
      <c r="G301" s="374"/>
    </row>
    <row r="302" spans="1:7" x14ac:dyDescent="0.35">
      <c r="A302" s="195"/>
      <c r="B302" s="374">
        <v>5</v>
      </c>
      <c r="C302" s="195"/>
      <c r="D302" s="374"/>
      <c r="E302" s="374"/>
      <c r="F302" s="195"/>
      <c r="G302" s="374"/>
    </row>
    <row r="303" spans="1:7" x14ac:dyDescent="0.35">
      <c r="A303" s="195"/>
      <c r="B303" s="195"/>
      <c r="C303" s="195"/>
      <c r="D303" s="374"/>
      <c r="E303" s="374"/>
      <c r="F303" s="195"/>
      <c r="G303" s="374"/>
    </row>
    <row r="304" spans="1:7" x14ac:dyDescent="0.35">
      <c r="A304" s="195"/>
      <c r="B304" s="374">
        <v>1</v>
      </c>
      <c r="C304" s="195"/>
      <c r="D304" s="374">
        <v>47</v>
      </c>
      <c r="E304" s="519" t="str">
        <f>'E. Koneksi antar Unsur dlm MK'!B146</f>
        <v>BSAPS11928</v>
      </c>
      <c r="F304" s="520" t="str">
        <f>'E. Koneksi antar Unsur dlm MK'!C146</f>
        <v>Manhaj at-Ta'lim al Lughawi</v>
      </c>
      <c r="G304" s="519">
        <f>'E. Koneksi antar Unsur dlm MK'!D146</f>
        <v>2</v>
      </c>
    </row>
    <row r="305" spans="1:7" x14ac:dyDescent="0.35">
      <c r="A305" s="195"/>
      <c r="B305" s="374">
        <v>2</v>
      </c>
      <c r="C305" s="195"/>
      <c r="D305" s="374"/>
      <c r="E305" s="519"/>
      <c r="F305" s="520"/>
      <c r="G305" s="519"/>
    </row>
    <row r="306" spans="1:7" x14ac:dyDescent="0.35">
      <c r="A306" s="195"/>
      <c r="B306" s="374">
        <v>3</v>
      </c>
      <c r="C306" s="195"/>
      <c r="D306" s="374"/>
      <c r="E306" s="519"/>
      <c r="F306" s="520"/>
      <c r="G306" s="519"/>
    </row>
    <row r="307" spans="1:7" x14ac:dyDescent="0.35">
      <c r="A307" s="195"/>
      <c r="B307" s="374">
        <v>4</v>
      </c>
      <c r="C307" s="195"/>
      <c r="D307" s="374"/>
      <c r="E307" s="519"/>
      <c r="F307" s="520"/>
      <c r="G307" s="519"/>
    </row>
    <row r="308" spans="1:7" x14ac:dyDescent="0.35">
      <c r="A308" s="195"/>
      <c r="B308" s="374">
        <v>5</v>
      </c>
      <c r="C308" s="195"/>
      <c r="D308" s="374"/>
      <c r="E308" s="519"/>
      <c r="F308" s="520"/>
      <c r="G308" s="519"/>
    </row>
    <row r="309" spans="1:7" x14ac:dyDescent="0.35">
      <c r="A309" s="195"/>
      <c r="B309" s="374"/>
      <c r="C309" s="195"/>
      <c r="D309" s="374"/>
      <c r="E309" s="519"/>
      <c r="F309" s="520"/>
      <c r="G309" s="519"/>
    </row>
    <row r="310" spans="1:7" x14ac:dyDescent="0.35">
      <c r="A310" s="195"/>
      <c r="B310" s="374">
        <v>1</v>
      </c>
      <c r="C310" s="195"/>
      <c r="D310" s="374">
        <v>48</v>
      </c>
      <c r="E310" s="519" t="str">
        <f>'E. Koneksi antar Unsur dlm MK'!B161</f>
        <v>BSAPS11973</v>
      </c>
      <c r="F310" s="520" t="str">
        <f>'E. Koneksi antar Unsur dlm MK'!C161</f>
        <v>Wasail at-Ta'lim al Lughawi</v>
      </c>
      <c r="G310" s="519">
        <f>'E. Koneksi antar Unsur dlm MK'!D161</f>
        <v>2</v>
      </c>
    </row>
    <row r="311" spans="1:7" x14ac:dyDescent="0.35">
      <c r="A311" s="195"/>
      <c r="B311" s="374">
        <v>2</v>
      </c>
      <c r="C311" s="195"/>
      <c r="D311" s="374"/>
      <c r="E311" s="519"/>
      <c r="F311" s="520"/>
      <c r="G311" s="519"/>
    </row>
    <row r="312" spans="1:7" x14ac:dyDescent="0.35">
      <c r="A312" s="195"/>
      <c r="B312" s="374">
        <v>3</v>
      </c>
      <c r="C312" s="195"/>
      <c r="D312" s="374"/>
      <c r="E312" s="519"/>
      <c r="F312" s="520"/>
      <c r="G312" s="519"/>
    </row>
    <row r="313" spans="1:7" x14ac:dyDescent="0.35">
      <c r="A313" s="195"/>
      <c r="B313" s="374">
        <v>4</v>
      </c>
      <c r="C313" s="195"/>
      <c r="D313" s="374"/>
      <c r="E313" s="519"/>
      <c r="F313" s="520"/>
      <c r="G313" s="519"/>
    </row>
    <row r="314" spans="1:7" x14ac:dyDescent="0.35">
      <c r="A314" s="195"/>
      <c r="B314" s="374">
        <v>5</v>
      </c>
      <c r="C314" s="195"/>
      <c r="D314" s="374"/>
      <c r="E314" s="519"/>
      <c r="F314" s="520"/>
      <c r="G314" s="519"/>
    </row>
    <row r="315" spans="1:7" x14ac:dyDescent="0.35">
      <c r="A315" s="195"/>
      <c r="B315" s="195"/>
      <c r="C315" s="195"/>
      <c r="D315" s="374"/>
      <c r="E315" s="519"/>
      <c r="F315" s="520"/>
      <c r="G315" s="519"/>
    </row>
    <row r="316" spans="1:7" x14ac:dyDescent="0.35">
      <c r="A316" s="195"/>
      <c r="B316" s="374">
        <v>1</v>
      </c>
      <c r="C316" s="543" t="s">
        <v>1136</v>
      </c>
      <c r="D316" s="374">
        <v>49</v>
      </c>
      <c r="E316" s="519" t="str">
        <f>'E. Koneksi antar Unsur dlm MK'!B167</f>
        <v>BSAPS11991</v>
      </c>
      <c r="F316" s="520" t="str">
        <f>'E. Koneksi antar Unsur dlm MK'!C167</f>
        <v>Thuruq al Ta'lim al Lughawi</v>
      </c>
      <c r="G316" s="519">
        <f>'E. Koneksi antar Unsur dlm MK'!D167</f>
        <v>2</v>
      </c>
    </row>
    <row r="317" spans="1:7" x14ac:dyDescent="0.35">
      <c r="A317" s="195"/>
      <c r="B317" s="374">
        <v>2</v>
      </c>
      <c r="C317" s="195"/>
      <c r="D317" s="374"/>
      <c r="E317" s="519"/>
      <c r="F317" s="520"/>
      <c r="G317" s="519"/>
    </row>
    <row r="318" spans="1:7" x14ac:dyDescent="0.35">
      <c r="A318" s="195"/>
      <c r="B318" s="374">
        <v>3</v>
      </c>
      <c r="C318" s="195"/>
      <c r="D318" s="374"/>
      <c r="E318" s="519"/>
      <c r="F318" s="520"/>
      <c r="G318" s="519"/>
    </row>
    <row r="319" spans="1:7" x14ac:dyDescent="0.35">
      <c r="A319" s="195"/>
      <c r="B319" s="374">
        <v>4</v>
      </c>
      <c r="C319" s="195"/>
      <c r="D319" s="374"/>
      <c r="E319" s="519"/>
      <c r="F319" s="520"/>
      <c r="G319" s="519"/>
    </row>
    <row r="320" spans="1:7" x14ac:dyDescent="0.35">
      <c r="A320" s="195"/>
      <c r="B320" s="374">
        <v>5</v>
      </c>
      <c r="C320" s="195"/>
      <c r="D320" s="374"/>
      <c r="E320" s="519"/>
      <c r="F320" s="520"/>
      <c r="G320" s="519"/>
    </row>
    <row r="321" spans="1:7" x14ac:dyDescent="0.35">
      <c r="A321" s="195"/>
      <c r="B321" s="374"/>
      <c r="C321" s="195"/>
      <c r="D321" s="374"/>
      <c r="E321" s="519"/>
      <c r="F321" s="520"/>
      <c r="G321" s="519"/>
    </row>
    <row r="322" spans="1:7" x14ac:dyDescent="0.35">
      <c r="A322" s="195"/>
      <c r="B322" s="374">
        <v>1</v>
      </c>
      <c r="C322" s="543" t="s">
        <v>1137</v>
      </c>
      <c r="D322" s="374">
        <v>50</v>
      </c>
      <c r="E322" s="519" t="str">
        <f>'E. Koneksi antar Unsur dlm MK'!B149</f>
        <v>BSAPS11937</v>
      </c>
      <c r="F322" s="520" t="str">
        <f>'E. Koneksi antar Unsur dlm MK'!C149</f>
        <v>Taqwim al Ta'lim al Lughawi</v>
      </c>
      <c r="G322" s="519">
        <f>'E. Koneksi antar Unsur dlm MK'!D149</f>
        <v>2</v>
      </c>
    </row>
    <row r="323" spans="1:7" x14ac:dyDescent="0.35">
      <c r="A323" s="195"/>
      <c r="B323" s="374">
        <v>2</v>
      </c>
      <c r="C323" s="195"/>
      <c r="D323" s="374"/>
      <c r="E323" s="519"/>
      <c r="F323" s="520"/>
      <c r="G323" s="519"/>
    </row>
    <row r="324" spans="1:7" x14ac:dyDescent="0.35">
      <c r="A324" s="195"/>
      <c r="B324" s="374">
        <v>3</v>
      </c>
      <c r="C324" s="195"/>
      <c r="D324" s="374"/>
      <c r="E324" s="519"/>
      <c r="F324" s="520"/>
      <c r="G324" s="519"/>
    </row>
    <row r="325" spans="1:7" x14ac:dyDescent="0.35">
      <c r="A325" s="195"/>
      <c r="B325" s="374">
        <v>4</v>
      </c>
      <c r="C325" s="195"/>
      <c r="D325" s="374"/>
      <c r="E325" s="519"/>
      <c r="F325" s="520"/>
      <c r="G325" s="519"/>
    </row>
    <row r="326" spans="1:7" x14ac:dyDescent="0.35">
      <c r="A326" s="195"/>
      <c r="B326" s="374">
        <v>5</v>
      </c>
      <c r="C326" s="195"/>
      <c r="D326" s="374"/>
      <c r="E326" s="519"/>
      <c r="F326" s="520"/>
      <c r="G326" s="519"/>
    </row>
    <row r="327" spans="1:7" x14ac:dyDescent="0.35">
      <c r="A327" s="195"/>
      <c r="B327" s="195"/>
      <c r="C327" s="195"/>
      <c r="D327" s="374"/>
      <c r="E327" s="519"/>
      <c r="F327" s="520"/>
      <c r="G327" s="519"/>
    </row>
    <row r="328" spans="1:7" x14ac:dyDescent="0.35">
      <c r="A328" s="195"/>
      <c r="B328" s="374">
        <v>1</v>
      </c>
      <c r="C328" s="543" t="s">
        <v>1135</v>
      </c>
      <c r="D328" s="374">
        <v>51</v>
      </c>
      <c r="E328" s="519" t="str">
        <f>'E. Koneksi antar Unsur dlm MK'!B164</f>
        <v>BSAPS11982</v>
      </c>
      <c r="F328" s="520" t="str">
        <f>'E. Koneksi antar Unsur dlm MK'!C164</f>
        <v>Tashmim al Ta'lim al Lughawi</v>
      </c>
      <c r="G328" s="519">
        <f>'E. Koneksi antar Unsur dlm MK'!D164</f>
        <v>2</v>
      </c>
    </row>
    <row r="329" spans="1:7" x14ac:dyDescent="0.35">
      <c r="A329" s="195"/>
      <c r="B329" s="374">
        <v>2</v>
      </c>
      <c r="C329" s="195"/>
      <c r="D329" s="374"/>
      <c r="E329" s="519"/>
      <c r="F329" s="520"/>
      <c r="G329" s="519"/>
    </row>
    <row r="330" spans="1:7" x14ac:dyDescent="0.35">
      <c r="A330" s="195"/>
      <c r="B330" s="374">
        <v>3</v>
      </c>
      <c r="C330" s="195"/>
      <c r="D330" s="374"/>
      <c r="E330" s="519"/>
      <c r="F330" s="520"/>
      <c r="G330" s="519"/>
    </row>
    <row r="331" spans="1:7" x14ac:dyDescent="0.35">
      <c r="A331" s="195"/>
      <c r="B331" s="374">
        <v>4</v>
      </c>
      <c r="C331" s="195"/>
      <c r="D331" s="374"/>
      <c r="E331" s="519"/>
      <c r="F331" s="520"/>
      <c r="G331" s="519"/>
    </row>
    <row r="332" spans="1:7" x14ac:dyDescent="0.35">
      <c r="A332" s="195"/>
      <c r="B332" s="374">
        <v>5</v>
      </c>
      <c r="C332" s="195"/>
      <c r="D332" s="374"/>
      <c r="E332" s="519"/>
      <c r="F332" s="520"/>
      <c r="G332" s="519"/>
    </row>
    <row r="333" spans="1:7" x14ac:dyDescent="0.35">
      <c r="A333" s="195"/>
      <c r="B333" s="374"/>
      <c r="C333" s="195"/>
      <c r="D333" s="374"/>
      <c r="E333" s="519"/>
      <c r="F333" s="520"/>
      <c r="G333" s="519"/>
    </row>
    <row r="334" spans="1:7" x14ac:dyDescent="0.35">
      <c r="A334" s="195"/>
      <c r="B334" s="374">
        <v>1</v>
      </c>
      <c r="C334" s="543" t="s">
        <v>838</v>
      </c>
      <c r="D334" s="374">
        <v>52</v>
      </c>
      <c r="E334" s="519" t="str">
        <f>'E. Koneksi antar Unsur dlm MK'!B170</f>
        <v>BSAPS12000</v>
      </c>
      <c r="F334" s="520" t="str">
        <f>'E. Koneksi antar Unsur dlm MK'!C170</f>
        <v>Guide and Tourism</v>
      </c>
      <c r="G334" s="519">
        <f>'E. Koneksi antar Unsur dlm MK'!D170</f>
        <v>2</v>
      </c>
    </row>
    <row r="335" spans="1:7" x14ac:dyDescent="0.35">
      <c r="A335" s="195"/>
      <c r="B335" s="374">
        <v>2</v>
      </c>
      <c r="C335" s="195"/>
      <c r="D335" s="374"/>
      <c r="E335" s="519"/>
      <c r="F335" s="520"/>
      <c r="G335" s="519"/>
    </row>
    <row r="336" spans="1:7" x14ac:dyDescent="0.35">
      <c r="A336" s="195"/>
      <c r="B336" s="374">
        <v>3</v>
      </c>
      <c r="C336" s="195"/>
      <c r="D336" s="374"/>
      <c r="E336" s="519"/>
      <c r="F336" s="520"/>
      <c r="G336" s="519"/>
    </row>
    <row r="337" spans="1:7" x14ac:dyDescent="0.35">
      <c r="A337" s="195"/>
      <c r="B337" s="374">
        <v>4</v>
      </c>
      <c r="C337" s="195"/>
      <c r="D337" s="374"/>
      <c r="E337" s="519"/>
      <c r="F337" s="520"/>
      <c r="G337" s="519"/>
    </row>
    <row r="338" spans="1:7" x14ac:dyDescent="0.35">
      <c r="A338" s="195"/>
      <c r="B338" s="374">
        <v>5</v>
      </c>
      <c r="C338" s="195"/>
      <c r="D338" s="374"/>
      <c r="E338" s="519"/>
      <c r="F338" s="520"/>
      <c r="G338" s="519"/>
    </row>
    <row r="339" spans="1:7" x14ac:dyDescent="0.35">
      <c r="A339" s="195"/>
      <c r="B339" s="374"/>
      <c r="C339" s="195"/>
      <c r="D339" s="374"/>
      <c r="E339" s="519"/>
      <c r="F339" s="520"/>
      <c r="G339" s="519"/>
    </row>
    <row r="340" spans="1:7" x14ac:dyDescent="0.35">
      <c r="A340" s="195"/>
      <c r="B340" s="374">
        <v>1</v>
      </c>
      <c r="C340" s="543" t="s">
        <v>1138</v>
      </c>
      <c r="D340" s="374">
        <v>53</v>
      </c>
      <c r="E340" s="519" t="str">
        <f>'E. Koneksi antar Unsur dlm MK'!B143</f>
        <v>BSAPS11919</v>
      </c>
      <c r="F340" s="520" t="str">
        <f>'E. Koneksi antar Unsur dlm MK'!C143</f>
        <v>Al 'Arabiyah li al Siyahah</v>
      </c>
      <c r="G340" s="519">
        <f>'E. Koneksi antar Unsur dlm MK'!D143</f>
        <v>2</v>
      </c>
    </row>
    <row r="341" spans="1:7" x14ac:dyDescent="0.35">
      <c r="A341" s="195"/>
      <c r="B341" s="374">
        <v>2</v>
      </c>
      <c r="C341" s="195"/>
      <c r="D341" s="374"/>
      <c r="E341" s="519"/>
      <c r="F341" s="520"/>
      <c r="G341" s="519"/>
    </row>
    <row r="342" spans="1:7" x14ac:dyDescent="0.35">
      <c r="A342" s="195"/>
      <c r="B342" s="374">
        <v>3</v>
      </c>
      <c r="C342" s="195"/>
      <c r="D342" s="374"/>
      <c r="E342" s="519"/>
      <c r="F342" s="520"/>
      <c r="G342" s="519"/>
    </row>
    <row r="343" spans="1:7" x14ac:dyDescent="0.35">
      <c r="A343" s="195"/>
      <c r="B343" s="374">
        <v>4</v>
      </c>
      <c r="C343" s="195"/>
      <c r="D343" s="374"/>
      <c r="E343" s="519"/>
      <c r="F343" s="520"/>
      <c r="G343" s="519"/>
    </row>
    <row r="344" spans="1:7" x14ac:dyDescent="0.35">
      <c r="A344" s="195"/>
      <c r="B344" s="374">
        <v>5</v>
      </c>
      <c r="C344" s="195"/>
      <c r="D344" s="374"/>
      <c r="E344" s="519"/>
      <c r="F344" s="520"/>
      <c r="G344" s="519"/>
    </row>
    <row r="345" spans="1:7" x14ac:dyDescent="0.35">
      <c r="A345" s="195"/>
      <c r="B345" s="374"/>
      <c r="C345" s="195"/>
      <c r="D345" s="374"/>
      <c r="E345" s="519"/>
      <c r="F345" s="520"/>
      <c r="G345" s="519"/>
    </row>
    <row r="346" spans="1:7" x14ac:dyDescent="0.35">
      <c r="A346" s="195"/>
      <c r="B346" s="374">
        <v>1</v>
      </c>
      <c r="C346" s="195"/>
      <c r="D346" s="374">
        <v>54</v>
      </c>
      <c r="E346" s="519" t="str">
        <f>'E. Koneksi antar Unsur dlm MK'!B173</f>
        <v>BSAPS12009</v>
      </c>
      <c r="F346" s="520" t="str">
        <f>'E. Koneksi antar Unsur dlm MK'!C173</f>
        <v xml:space="preserve">Arabiyyah li as-Sihafah </v>
      </c>
      <c r="G346" s="519">
        <f>'E. Koneksi antar Unsur dlm MK'!D173</f>
        <v>2</v>
      </c>
    </row>
    <row r="347" spans="1:7" x14ac:dyDescent="0.35">
      <c r="A347" s="195"/>
      <c r="B347" s="374">
        <v>2</v>
      </c>
      <c r="C347" s="195"/>
      <c r="D347" s="374"/>
      <c r="E347" s="519"/>
      <c r="F347" s="520"/>
      <c r="G347" s="519"/>
    </row>
    <row r="348" spans="1:7" x14ac:dyDescent="0.35">
      <c r="A348" s="195"/>
      <c r="B348" s="374">
        <v>3</v>
      </c>
      <c r="C348" s="195"/>
      <c r="D348" s="374"/>
      <c r="E348" s="519"/>
      <c r="F348" s="520"/>
      <c r="G348" s="519"/>
    </row>
    <row r="349" spans="1:7" x14ac:dyDescent="0.35">
      <c r="A349" s="195"/>
      <c r="B349" s="374">
        <v>4</v>
      </c>
      <c r="C349" s="195"/>
      <c r="D349" s="374"/>
      <c r="E349" s="519"/>
      <c r="F349" s="520"/>
      <c r="G349" s="519"/>
    </row>
    <row r="350" spans="1:7" x14ac:dyDescent="0.35">
      <c r="A350" s="195"/>
      <c r="B350" s="374">
        <v>5</v>
      </c>
      <c r="C350" s="195"/>
      <c r="D350" s="374"/>
      <c r="E350" s="519"/>
      <c r="F350" s="520"/>
      <c r="G350" s="519"/>
    </row>
    <row r="351" spans="1:7" x14ac:dyDescent="0.35">
      <c r="A351" s="195"/>
      <c r="B351" s="374"/>
      <c r="C351" s="195"/>
      <c r="D351" s="374"/>
      <c r="E351" s="519"/>
      <c r="F351" s="520"/>
      <c r="G351" s="519"/>
    </row>
    <row r="352" spans="1:7" x14ac:dyDescent="0.35">
      <c r="A352" s="195" t="s">
        <v>986</v>
      </c>
      <c r="B352" s="374">
        <v>1</v>
      </c>
      <c r="C352" s="195"/>
      <c r="D352" s="374">
        <v>55</v>
      </c>
      <c r="E352" s="519" t="str">
        <f>'E. Koneksi antar Unsur dlm MK'!B179</f>
        <v>BSAPS12027</v>
      </c>
      <c r="F352" s="520" t="str">
        <f>'E. Koneksi antar Unsur dlm MK'!C179</f>
        <v>Al 'Arabiyah li al Hajj</v>
      </c>
      <c r="G352" s="519">
        <f>'E. Koneksi antar Unsur dlm MK'!D179</f>
        <v>2</v>
      </c>
    </row>
    <row r="353" spans="1:7" x14ac:dyDescent="0.35">
      <c r="A353" s="195"/>
      <c r="B353" s="374">
        <v>2</v>
      </c>
      <c r="C353" s="195"/>
      <c r="D353" s="374"/>
      <c r="E353" s="519"/>
      <c r="F353" s="520"/>
      <c r="G353" s="519"/>
    </row>
    <row r="354" spans="1:7" x14ac:dyDescent="0.35">
      <c r="A354" s="195"/>
      <c r="B354" s="374">
        <v>3</v>
      </c>
      <c r="C354" s="195"/>
      <c r="D354" s="374"/>
      <c r="E354" s="519"/>
      <c r="F354" s="520"/>
      <c r="G354" s="519"/>
    </row>
    <row r="355" spans="1:7" x14ac:dyDescent="0.35">
      <c r="A355" s="195"/>
      <c r="B355" s="374">
        <v>4</v>
      </c>
      <c r="C355" s="195"/>
      <c r="D355" s="374"/>
      <c r="E355" s="519"/>
      <c r="F355" s="520"/>
      <c r="G355" s="519"/>
    </row>
    <row r="356" spans="1:7" x14ac:dyDescent="0.35">
      <c r="A356" s="195"/>
      <c r="B356" s="374">
        <v>5</v>
      </c>
      <c r="C356" s="195"/>
      <c r="D356" s="374"/>
      <c r="E356" s="519"/>
      <c r="F356" s="520"/>
      <c r="G356" s="519"/>
    </row>
    <row r="357" spans="1:7" x14ac:dyDescent="0.35">
      <c r="A357" s="195"/>
      <c r="B357" s="195"/>
      <c r="C357" s="195"/>
      <c r="D357" s="195"/>
      <c r="E357" s="195"/>
      <c r="F357" s="195"/>
      <c r="G357" s="195"/>
    </row>
    <row r="358" spans="1:7" x14ac:dyDescent="0.35">
      <c r="A358" s="195" t="s">
        <v>991</v>
      </c>
      <c r="B358" s="374">
        <v>1</v>
      </c>
      <c r="C358" s="195"/>
      <c r="D358" s="374">
        <v>57</v>
      </c>
      <c r="E358" s="374" t="str">
        <f>'E. Koneksi antar Unsur dlm MK'!B132</f>
        <v>BSAS11928</v>
      </c>
      <c r="F358" s="195" t="str">
        <f>'E. Koneksi antar Unsur dlm MK'!C132</f>
        <v>PPL</v>
      </c>
      <c r="G358" s="374">
        <f>'E. Koneksi antar Unsur dlm MK'!D132</f>
        <v>2</v>
      </c>
    </row>
    <row r="359" spans="1:7" x14ac:dyDescent="0.35">
      <c r="A359" s="195"/>
      <c r="B359" s="374">
        <v>2</v>
      </c>
      <c r="C359" s="195"/>
      <c r="D359" s="195"/>
      <c r="E359" s="195"/>
      <c r="F359" s="195"/>
      <c r="G359" s="195"/>
    </row>
    <row r="360" spans="1:7" x14ac:dyDescent="0.35">
      <c r="A360" s="195"/>
      <c r="B360" s="374">
        <v>3</v>
      </c>
      <c r="C360" s="195"/>
      <c r="D360" s="195"/>
      <c r="E360" s="195"/>
      <c r="F360" s="195"/>
      <c r="G360" s="195"/>
    </row>
    <row r="361" spans="1:7" x14ac:dyDescent="0.35">
      <c r="A361" s="195"/>
      <c r="B361" s="374">
        <v>4</v>
      </c>
      <c r="C361" s="195"/>
      <c r="D361" s="195"/>
      <c r="E361" s="195"/>
      <c r="F361" s="195"/>
      <c r="G361" s="195"/>
    </row>
    <row r="362" spans="1:7" x14ac:dyDescent="0.35">
      <c r="A362" s="195"/>
      <c r="B362" s="374">
        <v>5</v>
      </c>
      <c r="C362" s="195"/>
      <c r="D362" s="195"/>
      <c r="E362" s="195"/>
      <c r="F362" s="195"/>
      <c r="G362" s="195"/>
    </row>
    <row r="363" spans="1:7" x14ac:dyDescent="0.35">
      <c r="G363" s="614">
        <f>SUM(G4:G362)</f>
        <v>166</v>
      </c>
    </row>
  </sheetData>
  <mergeCells count="2">
    <mergeCell ref="B3:C3"/>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1"/>
  <sheetViews>
    <sheetView topLeftCell="A139" workbookViewId="0">
      <selection activeCell="E159" sqref="E159"/>
    </sheetView>
  </sheetViews>
  <sheetFormatPr defaultRowHeight="14.5" x14ac:dyDescent="0.35"/>
  <cols>
    <col min="1" max="1" width="31.54296875" style="533" customWidth="1"/>
    <col min="2" max="2" width="33.7265625" style="536" customWidth="1"/>
  </cols>
  <sheetData>
    <row r="1" spans="1:2" x14ac:dyDescent="0.35">
      <c r="A1" s="533" t="s">
        <v>259</v>
      </c>
      <c r="B1" s="537" t="s">
        <v>520</v>
      </c>
    </row>
    <row r="2" spans="1:2" x14ac:dyDescent="0.35">
      <c r="B2" s="538" t="s">
        <v>253</v>
      </c>
    </row>
    <row r="3" spans="1:2" x14ac:dyDescent="0.35">
      <c r="B3" s="538" t="s">
        <v>1024</v>
      </c>
    </row>
    <row r="4" spans="1:2" x14ac:dyDescent="0.35">
      <c r="B4" s="538" t="s">
        <v>1025</v>
      </c>
    </row>
    <row r="5" spans="1:2" x14ac:dyDescent="0.35">
      <c r="B5" s="538" t="s">
        <v>260</v>
      </c>
    </row>
    <row r="6" spans="1:2" x14ac:dyDescent="0.35">
      <c r="B6" s="538" t="s">
        <v>1026</v>
      </c>
    </row>
    <row r="7" spans="1:2" x14ac:dyDescent="0.35">
      <c r="A7" s="533" t="s">
        <v>23</v>
      </c>
      <c r="B7" s="539" t="s">
        <v>263</v>
      </c>
    </row>
    <row r="8" spans="1:2" x14ac:dyDescent="0.35">
      <c r="B8" s="539" t="s">
        <v>264</v>
      </c>
    </row>
    <row r="9" spans="1:2" x14ac:dyDescent="0.35">
      <c r="B9" s="539" t="s">
        <v>265</v>
      </c>
    </row>
    <row r="10" spans="1:2" x14ac:dyDescent="0.35">
      <c r="B10" s="539" t="s">
        <v>450</v>
      </c>
    </row>
    <row r="11" spans="1:2" x14ac:dyDescent="0.35">
      <c r="A11" s="533" t="s">
        <v>266</v>
      </c>
      <c r="B11" s="538" t="s">
        <v>267</v>
      </c>
    </row>
    <row r="12" spans="1:2" x14ac:dyDescent="0.35">
      <c r="B12" s="538" t="s">
        <v>268</v>
      </c>
    </row>
    <row r="13" spans="1:2" x14ac:dyDescent="0.35">
      <c r="B13" s="538" t="s">
        <v>269</v>
      </c>
    </row>
    <row r="14" spans="1:2" x14ac:dyDescent="0.35">
      <c r="B14" s="538" t="s">
        <v>264</v>
      </c>
    </row>
    <row r="15" spans="1:2" x14ac:dyDescent="0.35">
      <c r="B15" s="539" t="s">
        <v>450</v>
      </c>
    </row>
    <row r="16" spans="1:2" x14ac:dyDescent="0.35">
      <c r="A16" s="533" t="s">
        <v>271</v>
      </c>
      <c r="B16" s="538" t="s">
        <v>272</v>
      </c>
    </row>
    <row r="17" spans="1:2" x14ac:dyDescent="0.35">
      <c r="B17" s="538" t="s">
        <v>273</v>
      </c>
    </row>
    <row r="18" spans="1:2" x14ac:dyDescent="0.35">
      <c r="B18" s="538" t="s">
        <v>274</v>
      </c>
    </row>
    <row r="19" spans="1:2" x14ac:dyDescent="0.35">
      <c r="B19" s="538" t="s">
        <v>462</v>
      </c>
    </row>
    <row r="20" spans="1:2" x14ac:dyDescent="0.35">
      <c r="A20" s="533" t="s">
        <v>252</v>
      </c>
      <c r="B20" s="540" t="s">
        <v>804</v>
      </c>
    </row>
    <row r="21" spans="1:2" x14ac:dyDescent="0.35">
      <c r="B21" s="540" t="s">
        <v>451</v>
      </c>
    </row>
    <row r="22" spans="1:2" x14ac:dyDescent="0.35">
      <c r="B22" s="540" t="s">
        <v>1027</v>
      </c>
    </row>
    <row r="23" spans="1:2" x14ac:dyDescent="0.35">
      <c r="B23" s="540" t="s">
        <v>453</v>
      </c>
    </row>
    <row r="24" spans="1:2" x14ac:dyDescent="0.35">
      <c r="B24" s="540" t="s">
        <v>17</v>
      </c>
    </row>
    <row r="25" spans="1:2" x14ac:dyDescent="0.35">
      <c r="B25" s="540" t="s">
        <v>254</v>
      </c>
    </row>
    <row r="26" spans="1:2" x14ac:dyDescent="0.35">
      <c r="B26" s="540" t="s">
        <v>255</v>
      </c>
    </row>
    <row r="27" spans="1:2" x14ac:dyDescent="0.35">
      <c r="B27" s="540" t="s">
        <v>256</v>
      </c>
    </row>
    <row r="28" spans="1:2" x14ac:dyDescent="0.35">
      <c r="B28" s="540" t="s">
        <v>454</v>
      </c>
    </row>
    <row r="29" spans="1:2" x14ac:dyDescent="0.35">
      <c r="B29" s="540" t="s">
        <v>455</v>
      </c>
    </row>
    <row r="30" spans="1:2" x14ac:dyDescent="0.35">
      <c r="B30" s="540" t="s">
        <v>1028</v>
      </c>
    </row>
    <row r="31" spans="1:2" x14ac:dyDescent="0.35">
      <c r="B31" s="540" t="s">
        <v>257</v>
      </c>
    </row>
    <row r="32" spans="1:2" x14ac:dyDescent="0.35">
      <c r="B32" s="540" t="s">
        <v>258</v>
      </c>
    </row>
    <row r="33" spans="1:2" x14ac:dyDescent="0.35">
      <c r="A33" s="533" t="s">
        <v>278</v>
      </c>
      <c r="B33" s="541" t="s">
        <v>279</v>
      </c>
    </row>
    <row r="34" spans="1:2" x14ac:dyDescent="0.35">
      <c r="B34" s="541" t="s">
        <v>280</v>
      </c>
    </row>
    <row r="35" spans="1:2" x14ac:dyDescent="0.35">
      <c r="B35" s="541" t="s">
        <v>281</v>
      </c>
    </row>
    <row r="36" spans="1:2" x14ac:dyDescent="0.35">
      <c r="B36" s="541" t="s">
        <v>282</v>
      </c>
    </row>
    <row r="37" spans="1:2" x14ac:dyDescent="0.35">
      <c r="B37" s="541" t="s">
        <v>283</v>
      </c>
    </row>
    <row r="38" spans="1:2" x14ac:dyDescent="0.35">
      <c r="A38" s="533" t="s">
        <v>277</v>
      </c>
      <c r="B38" s="534" t="s">
        <v>286</v>
      </c>
    </row>
    <row r="39" spans="1:2" x14ac:dyDescent="0.35">
      <c r="B39" s="534" t="s">
        <v>1029</v>
      </c>
    </row>
    <row r="40" spans="1:2" x14ac:dyDescent="0.35">
      <c r="B40" s="534" t="s">
        <v>1030</v>
      </c>
    </row>
    <row r="41" spans="1:2" x14ac:dyDescent="0.35">
      <c r="B41" s="534" t="s">
        <v>1031</v>
      </c>
    </row>
    <row r="42" spans="1:2" x14ac:dyDescent="0.35">
      <c r="A42" s="533" t="s">
        <v>287</v>
      </c>
      <c r="B42" s="534" t="s">
        <v>456</v>
      </c>
    </row>
    <row r="43" spans="1:2" x14ac:dyDescent="0.35">
      <c r="B43" s="534" t="s">
        <v>457</v>
      </c>
    </row>
    <row r="44" spans="1:2" x14ac:dyDescent="0.35">
      <c r="B44" s="534" t="s">
        <v>458</v>
      </c>
    </row>
    <row r="45" spans="1:2" x14ac:dyDescent="0.35">
      <c r="B45" s="534" t="s">
        <v>459</v>
      </c>
    </row>
    <row r="46" spans="1:2" x14ac:dyDescent="0.35">
      <c r="B46" s="534" t="s">
        <v>460</v>
      </c>
    </row>
    <row r="47" spans="1:2" x14ac:dyDescent="0.35">
      <c r="B47" s="534" t="s">
        <v>1032</v>
      </c>
    </row>
    <row r="48" spans="1:2" x14ac:dyDescent="0.35">
      <c r="A48" s="533" t="s">
        <v>1000</v>
      </c>
      <c r="B48" s="534" t="s">
        <v>1033</v>
      </c>
    </row>
    <row r="49" spans="1:2" x14ac:dyDescent="0.35">
      <c r="B49" s="534" t="s">
        <v>1034</v>
      </c>
    </row>
    <row r="50" spans="1:2" x14ac:dyDescent="0.35">
      <c r="B50" s="534" t="s">
        <v>1035</v>
      </c>
    </row>
    <row r="51" spans="1:2" x14ac:dyDescent="0.35">
      <c r="B51" s="534" t="s">
        <v>1036</v>
      </c>
    </row>
    <row r="52" spans="1:2" x14ac:dyDescent="0.35">
      <c r="B52" s="534" t="s">
        <v>1037</v>
      </c>
    </row>
    <row r="53" spans="1:2" x14ac:dyDescent="0.35">
      <c r="A53" s="533" t="s">
        <v>1001</v>
      </c>
      <c r="B53" s="534" t="s">
        <v>1038</v>
      </c>
    </row>
    <row r="54" spans="1:2" x14ac:dyDescent="0.35">
      <c r="B54" s="534" t="s">
        <v>1039</v>
      </c>
    </row>
    <row r="55" spans="1:2" x14ac:dyDescent="0.35">
      <c r="A55" s="533" t="s">
        <v>1002</v>
      </c>
      <c r="B55" s="534" t="s">
        <v>1040</v>
      </c>
    </row>
    <row r="56" spans="1:2" x14ac:dyDescent="0.35">
      <c r="B56" s="534" t="s">
        <v>1041</v>
      </c>
    </row>
    <row r="57" spans="1:2" x14ac:dyDescent="0.35">
      <c r="A57" s="533" t="s">
        <v>1003</v>
      </c>
      <c r="B57" s="534" t="s">
        <v>1042</v>
      </c>
    </row>
    <row r="58" spans="1:2" x14ac:dyDescent="0.35">
      <c r="B58" s="534" t="s">
        <v>1043</v>
      </c>
    </row>
    <row r="59" spans="1:2" x14ac:dyDescent="0.35">
      <c r="A59" s="533" t="s">
        <v>1004</v>
      </c>
      <c r="B59" s="534" t="s">
        <v>1044</v>
      </c>
    </row>
    <row r="60" spans="1:2" x14ac:dyDescent="0.35">
      <c r="B60" s="534" t="s">
        <v>1045</v>
      </c>
    </row>
    <row r="61" spans="1:2" x14ac:dyDescent="0.35">
      <c r="B61" s="534" t="s">
        <v>1046</v>
      </c>
    </row>
    <row r="62" spans="1:2" x14ac:dyDescent="0.35">
      <c r="B62" s="534" t="s">
        <v>1047</v>
      </c>
    </row>
    <row r="63" spans="1:2" x14ac:dyDescent="0.35">
      <c r="B63" s="534" t="s">
        <v>1048</v>
      </c>
    </row>
    <row r="64" spans="1:2" x14ac:dyDescent="0.35">
      <c r="B64" s="534" t="s">
        <v>1049</v>
      </c>
    </row>
    <row r="65" spans="1:2" x14ac:dyDescent="0.35">
      <c r="A65" s="533" t="s">
        <v>1005</v>
      </c>
      <c r="B65" s="534" t="s">
        <v>1050</v>
      </c>
    </row>
    <row r="66" spans="1:2" x14ac:dyDescent="0.35">
      <c r="B66" s="534" t="s">
        <v>1051</v>
      </c>
    </row>
    <row r="67" spans="1:2" x14ac:dyDescent="0.35">
      <c r="B67" s="534" t="s">
        <v>1052</v>
      </c>
    </row>
    <row r="68" spans="1:2" x14ac:dyDescent="0.35">
      <c r="A68" s="533" t="s">
        <v>1006</v>
      </c>
      <c r="B68" s="534" t="s">
        <v>1053</v>
      </c>
    </row>
    <row r="69" spans="1:2" x14ac:dyDescent="0.35">
      <c r="B69" s="534" t="s">
        <v>1054</v>
      </c>
    </row>
    <row r="70" spans="1:2" x14ac:dyDescent="0.35">
      <c r="B70" s="534" t="s">
        <v>1055</v>
      </c>
    </row>
    <row r="71" spans="1:2" x14ac:dyDescent="0.35">
      <c r="B71" s="534" t="s">
        <v>1056</v>
      </c>
    </row>
    <row r="72" spans="1:2" x14ac:dyDescent="0.35">
      <c r="B72" s="534" t="s">
        <v>1057</v>
      </c>
    </row>
    <row r="73" spans="1:2" x14ac:dyDescent="0.35">
      <c r="B73" s="534" t="s">
        <v>1058</v>
      </c>
    </row>
    <row r="74" spans="1:2" x14ac:dyDescent="0.35">
      <c r="A74" s="533" t="s">
        <v>1007</v>
      </c>
      <c r="B74" s="534" t="s">
        <v>1059</v>
      </c>
    </row>
    <row r="75" spans="1:2" x14ac:dyDescent="0.35">
      <c r="B75" s="534" t="s">
        <v>1060</v>
      </c>
    </row>
    <row r="76" spans="1:2" x14ac:dyDescent="0.35">
      <c r="B76" s="534" t="s">
        <v>1061</v>
      </c>
    </row>
    <row r="77" spans="1:2" x14ac:dyDescent="0.35">
      <c r="B77" s="534" t="s">
        <v>1062</v>
      </c>
    </row>
    <row r="78" spans="1:2" x14ac:dyDescent="0.35">
      <c r="B78" s="534" t="s">
        <v>1063</v>
      </c>
    </row>
    <row r="79" spans="1:2" x14ac:dyDescent="0.35">
      <c r="B79" s="534" t="s">
        <v>1064</v>
      </c>
    </row>
    <row r="80" spans="1:2" x14ac:dyDescent="0.35">
      <c r="A80" s="533" t="s">
        <v>1008</v>
      </c>
      <c r="B80" s="534" t="s">
        <v>1065</v>
      </c>
    </row>
    <row r="81" spans="1:2" x14ac:dyDescent="0.35">
      <c r="B81" s="534" t="s">
        <v>1066</v>
      </c>
    </row>
    <row r="82" spans="1:2" x14ac:dyDescent="0.35">
      <c r="A82" s="533" t="s">
        <v>1009</v>
      </c>
      <c r="B82" s="534" t="s">
        <v>1067</v>
      </c>
    </row>
    <row r="83" spans="1:2" x14ac:dyDescent="0.35">
      <c r="B83" s="534" t="s">
        <v>1068</v>
      </c>
    </row>
    <row r="84" spans="1:2" x14ac:dyDescent="0.35">
      <c r="B84" s="534" t="s">
        <v>1069</v>
      </c>
    </row>
    <row r="85" spans="1:2" x14ac:dyDescent="0.35">
      <c r="B85" s="534" t="s">
        <v>1070</v>
      </c>
    </row>
    <row r="86" spans="1:2" x14ac:dyDescent="0.35">
      <c r="B86" s="534" t="s">
        <v>1071</v>
      </c>
    </row>
    <row r="87" spans="1:2" x14ac:dyDescent="0.35">
      <c r="B87" s="534" t="s">
        <v>1072</v>
      </c>
    </row>
    <row r="88" spans="1:2" x14ac:dyDescent="0.35">
      <c r="A88" s="533" t="s">
        <v>1010</v>
      </c>
      <c r="B88" s="534" t="s">
        <v>1073</v>
      </c>
    </row>
    <row r="89" spans="1:2" x14ac:dyDescent="0.35">
      <c r="B89" s="534" t="s">
        <v>1074</v>
      </c>
    </row>
    <row r="90" spans="1:2" x14ac:dyDescent="0.35">
      <c r="B90" s="534" t="s">
        <v>1075</v>
      </c>
    </row>
    <row r="91" spans="1:2" x14ac:dyDescent="0.35">
      <c r="A91" s="533" t="s">
        <v>1011</v>
      </c>
      <c r="B91" s="534" t="s">
        <v>1076</v>
      </c>
    </row>
    <row r="92" spans="1:2" x14ac:dyDescent="0.35">
      <c r="B92" s="534" t="s">
        <v>1077</v>
      </c>
    </row>
    <row r="93" spans="1:2" x14ac:dyDescent="0.35">
      <c r="B93" s="534" t="s">
        <v>1078</v>
      </c>
    </row>
    <row r="94" spans="1:2" x14ac:dyDescent="0.35">
      <c r="B94" s="534" t="s">
        <v>1079</v>
      </c>
    </row>
    <row r="95" spans="1:2" x14ac:dyDescent="0.35">
      <c r="A95" s="533" t="s">
        <v>1012</v>
      </c>
      <c r="B95" s="534" t="s">
        <v>1080</v>
      </c>
    </row>
    <row r="96" spans="1:2" x14ac:dyDescent="0.35">
      <c r="B96" s="534" t="s">
        <v>1081</v>
      </c>
    </row>
    <row r="97" spans="1:2" x14ac:dyDescent="0.35">
      <c r="A97" s="533" t="s">
        <v>1013</v>
      </c>
      <c r="B97" s="534" t="s">
        <v>1082</v>
      </c>
    </row>
    <row r="98" spans="1:2" x14ac:dyDescent="0.35">
      <c r="B98" s="534" t="s">
        <v>1064</v>
      </c>
    </row>
    <row r="99" spans="1:2" x14ac:dyDescent="0.35">
      <c r="B99" s="534" t="s">
        <v>1083</v>
      </c>
    </row>
    <row r="100" spans="1:2" x14ac:dyDescent="0.35">
      <c r="B100" s="534" t="s">
        <v>1061</v>
      </c>
    </row>
    <row r="101" spans="1:2" x14ac:dyDescent="0.35">
      <c r="A101" s="533" t="s">
        <v>1014</v>
      </c>
      <c r="B101" s="534" t="s">
        <v>1084</v>
      </c>
    </row>
    <row r="102" spans="1:2" x14ac:dyDescent="0.35">
      <c r="B102" s="534" t="s">
        <v>1085</v>
      </c>
    </row>
    <row r="103" spans="1:2" x14ac:dyDescent="0.35">
      <c r="B103" s="534" t="s">
        <v>1086</v>
      </c>
    </row>
    <row r="104" spans="1:2" x14ac:dyDescent="0.35">
      <c r="B104" s="534" t="s">
        <v>1087</v>
      </c>
    </row>
    <row r="105" spans="1:2" x14ac:dyDescent="0.35">
      <c r="B105" s="534" t="s">
        <v>1088</v>
      </c>
    </row>
    <row r="106" spans="1:2" x14ac:dyDescent="0.35">
      <c r="A106" s="533" t="s">
        <v>1015</v>
      </c>
      <c r="B106" s="534" t="s">
        <v>1089</v>
      </c>
    </row>
    <row r="107" spans="1:2" x14ac:dyDescent="0.35">
      <c r="B107" s="534" t="s">
        <v>1090</v>
      </c>
    </row>
    <row r="108" spans="1:2" x14ac:dyDescent="0.35">
      <c r="B108" s="534" t="s">
        <v>1091</v>
      </c>
    </row>
    <row r="109" spans="1:2" x14ac:dyDescent="0.35">
      <c r="B109" s="534" t="s">
        <v>1092</v>
      </c>
    </row>
    <row r="110" spans="1:2" x14ac:dyDescent="0.35">
      <c r="B110" s="534" t="s">
        <v>1093</v>
      </c>
    </row>
    <row r="111" spans="1:2" x14ac:dyDescent="0.35">
      <c r="B111" s="534" t="s">
        <v>1094</v>
      </c>
    </row>
    <row r="112" spans="1:2" x14ac:dyDescent="0.35">
      <c r="B112" s="534" t="s">
        <v>1095</v>
      </c>
    </row>
    <row r="113" spans="1:2" x14ac:dyDescent="0.35">
      <c r="B113" s="534" t="s">
        <v>1096</v>
      </c>
    </row>
    <row r="114" spans="1:2" x14ac:dyDescent="0.35">
      <c r="B114" s="534" t="s">
        <v>1097</v>
      </c>
    </row>
    <row r="115" spans="1:2" x14ac:dyDescent="0.35">
      <c r="A115" s="533" t="s">
        <v>1016</v>
      </c>
      <c r="B115" s="534" t="s">
        <v>1098</v>
      </c>
    </row>
    <row r="116" spans="1:2" x14ac:dyDescent="0.35">
      <c r="B116" s="534" t="s">
        <v>1099</v>
      </c>
    </row>
    <row r="117" spans="1:2" x14ac:dyDescent="0.35">
      <c r="B117" s="534" t="s">
        <v>1100</v>
      </c>
    </row>
    <row r="118" spans="1:2" x14ac:dyDescent="0.35">
      <c r="B118" s="534" t="s">
        <v>1101</v>
      </c>
    </row>
    <row r="119" spans="1:2" x14ac:dyDescent="0.35">
      <c r="A119" s="533" t="s">
        <v>1017</v>
      </c>
      <c r="B119" s="534" t="s">
        <v>1102</v>
      </c>
    </row>
    <row r="120" spans="1:2" x14ac:dyDescent="0.35">
      <c r="B120" s="534" t="s">
        <v>1103</v>
      </c>
    </row>
    <row r="121" spans="1:2" x14ac:dyDescent="0.35">
      <c r="B121" s="534" t="s">
        <v>1018</v>
      </c>
    </row>
    <row r="122" spans="1:2" x14ac:dyDescent="0.35">
      <c r="A122" s="535" t="s">
        <v>1019</v>
      </c>
      <c r="B122" s="534" t="s">
        <v>1104</v>
      </c>
    </row>
    <row r="123" spans="1:2" x14ac:dyDescent="0.35">
      <c r="B123" s="534" t="s">
        <v>1105</v>
      </c>
    </row>
    <row r="124" spans="1:2" x14ac:dyDescent="0.35">
      <c r="B124" s="534" t="s">
        <v>1106</v>
      </c>
    </row>
    <row r="125" spans="1:2" x14ac:dyDescent="0.35">
      <c r="B125" s="534" t="s">
        <v>1107</v>
      </c>
    </row>
    <row r="126" spans="1:2" x14ac:dyDescent="0.35">
      <c r="B126" s="534" t="s">
        <v>1108</v>
      </c>
    </row>
    <row r="127" spans="1:2" x14ac:dyDescent="0.35">
      <c r="B127" s="534" t="s">
        <v>1109</v>
      </c>
    </row>
    <row r="128" spans="1:2" x14ac:dyDescent="0.35">
      <c r="B128" s="534" t="s">
        <v>1110</v>
      </c>
    </row>
    <row r="129" spans="1:2" x14ac:dyDescent="0.35">
      <c r="B129" s="534" t="s">
        <v>1111</v>
      </c>
    </row>
    <row r="130" spans="1:2" x14ac:dyDescent="0.35">
      <c r="B130" s="534" t="s">
        <v>1112</v>
      </c>
    </row>
    <row r="131" spans="1:2" x14ac:dyDescent="0.35">
      <c r="B131" s="534" t="s">
        <v>1113</v>
      </c>
    </row>
    <row r="132" spans="1:2" x14ac:dyDescent="0.35">
      <c r="A132" s="533" t="s">
        <v>1020</v>
      </c>
      <c r="B132" s="534" t="s">
        <v>1114</v>
      </c>
    </row>
    <row r="133" spans="1:2" x14ac:dyDescent="0.35">
      <c r="B133" s="534" t="s">
        <v>1115</v>
      </c>
    </row>
    <row r="134" spans="1:2" x14ac:dyDescent="0.35">
      <c r="B134" s="534" t="s">
        <v>1116</v>
      </c>
    </row>
    <row r="135" spans="1:2" x14ac:dyDescent="0.35">
      <c r="B135" s="534" t="s">
        <v>1117</v>
      </c>
    </row>
    <row r="136" spans="1:2" x14ac:dyDescent="0.35">
      <c r="B136" s="534" t="s">
        <v>1118</v>
      </c>
    </row>
    <row r="137" spans="1:2" x14ac:dyDescent="0.35">
      <c r="B137" s="534" t="s">
        <v>1119</v>
      </c>
    </row>
    <row r="138" spans="1:2" x14ac:dyDescent="0.35">
      <c r="B138" s="534" t="s">
        <v>1120</v>
      </c>
    </row>
    <row r="139" spans="1:2" x14ac:dyDescent="0.35">
      <c r="A139" s="533" t="s">
        <v>1021</v>
      </c>
      <c r="B139" s="534" t="s">
        <v>1121</v>
      </c>
    </row>
    <row r="140" spans="1:2" x14ac:dyDescent="0.35">
      <c r="B140" s="534" t="s">
        <v>1122</v>
      </c>
    </row>
    <row r="141" spans="1:2" x14ac:dyDescent="0.35">
      <c r="B141" s="534" t="s">
        <v>1123</v>
      </c>
    </row>
    <row r="142" spans="1:2" x14ac:dyDescent="0.35">
      <c r="B142" s="534" t="s">
        <v>1124</v>
      </c>
    </row>
    <row r="143" spans="1:2" x14ac:dyDescent="0.35">
      <c r="A143" s="533" t="s">
        <v>1022</v>
      </c>
      <c r="B143" s="534" t="s">
        <v>1125</v>
      </c>
    </row>
    <row r="144" spans="1:2" x14ac:dyDescent="0.35">
      <c r="B144" s="534" t="s">
        <v>1126</v>
      </c>
    </row>
    <row r="145" spans="1:2" x14ac:dyDescent="0.35">
      <c r="B145" s="534" t="s">
        <v>1127</v>
      </c>
    </row>
    <row r="146" spans="1:2" x14ac:dyDescent="0.35">
      <c r="A146" s="533" t="s">
        <v>1023</v>
      </c>
      <c r="B146" s="534" t="s">
        <v>1128</v>
      </c>
    </row>
    <row r="147" spans="1:2" x14ac:dyDescent="0.35">
      <c r="B147" s="534" t="s">
        <v>1129</v>
      </c>
    </row>
    <row r="148" spans="1:2" x14ac:dyDescent="0.35">
      <c r="B148" s="534" t="s">
        <v>1130</v>
      </c>
    </row>
    <row r="149" spans="1:2" x14ac:dyDescent="0.35">
      <c r="B149" s="534" t="s">
        <v>1131</v>
      </c>
    </row>
    <row r="150" spans="1:2" x14ac:dyDescent="0.35">
      <c r="A150" s="535" t="s">
        <v>463</v>
      </c>
      <c r="B150" s="542" t="s">
        <v>1132</v>
      </c>
    </row>
    <row r="151" spans="1:2" x14ac:dyDescent="0.35">
      <c r="B151" s="542" t="s">
        <v>1133</v>
      </c>
    </row>
    <row r="152" spans="1:2" x14ac:dyDescent="0.35">
      <c r="B152" s="542" t="s">
        <v>1134</v>
      </c>
    </row>
    <row r="153" spans="1:2" x14ac:dyDescent="0.35">
      <c r="B153" s="542" t="s">
        <v>1135</v>
      </c>
    </row>
    <row r="154" spans="1:2" x14ac:dyDescent="0.35">
      <c r="B154" s="542" t="s">
        <v>1136</v>
      </c>
    </row>
    <row r="155" spans="1:2" x14ac:dyDescent="0.35">
      <c r="B155" s="542" t="s">
        <v>1137</v>
      </c>
    </row>
    <row r="156" spans="1:2" x14ac:dyDescent="0.35">
      <c r="B156" s="542" t="s">
        <v>1138</v>
      </c>
    </row>
    <row r="157" spans="1:2" x14ac:dyDescent="0.35">
      <c r="B157" s="542" t="s">
        <v>1139</v>
      </c>
    </row>
    <row r="158" spans="1:2" x14ac:dyDescent="0.35">
      <c r="B158" s="542" t="s">
        <v>838</v>
      </c>
    </row>
    <row r="159" spans="1:2" x14ac:dyDescent="0.35">
      <c r="B159" s="542" t="s">
        <v>1140</v>
      </c>
    </row>
    <row r="160" spans="1:2" x14ac:dyDescent="0.35">
      <c r="B160" s="542" t="s">
        <v>1141</v>
      </c>
    </row>
    <row r="161" spans="2:2" x14ac:dyDescent="0.35">
      <c r="B161" s="542" t="s">
        <v>818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05"/>
  <sheetViews>
    <sheetView topLeftCell="A293" zoomScaleNormal="100" workbookViewId="0">
      <selection activeCell="C288" sqref="C288"/>
    </sheetView>
  </sheetViews>
  <sheetFormatPr defaultColWidth="21" defaultRowHeight="14.5" x14ac:dyDescent="0.35"/>
  <cols>
    <col min="1" max="1" width="21" style="620"/>
    <col min="2" max="2" width="4.54296875" style="624" customWidth="1"/>
    <col min="3" max="3" width="28.7265625" style="640" customWidth="1"/>
    <col min="4" max="4" width="4.1796875" style="619" customWidth="1"/>
    <col min="5" max="5" width="21" style="615"/>
    <col min="6" max="6" width="4.81640625" style="639" customWidth="1"/>
    <col min="7" max="7" width="13.1796875" style="615" customWidth="1"/>
    <col min="8" max="8" width="9.453125" style="615" customWidth="1"/>
    <col min="9" max="9" width="22.7265625" style="615" customWidth="1"/>
    <col min="10" max="10" width="4.26953125" style="615" customWidth="1"/>
    <col min="11" max="16384" width="21" style="615"/>
  </cols>
  <sheetData>
    <row r="1" spans="1:10" ht="26" x14ac:dyDescent="0.6">
      <c r="A1" s="662" t="s">
        <v>1157</v>
      </c>
      <c r="B1" s="662"/>
      <c r="C1" s="662"/>
      <c r="D1" s="662"/>
      <c r="E1" s="662"/>
      <c r="F1" s="662"/>
      <c r="G1" s="662"/>
    </row>
    <row r="3" spans="1:10" s="617" customFormat="1" ht="23.15" customHeight="1" x14ac:dyDescent="0.35">
      <c r="A3" s="663" t="s">
        <v>990</v>
      </c>
      <c r="B3" s="661" t="s">
        <v>580</v>
      </c>
      <c r="C3" s="661"/>
      <c r="D3" s="667" t="s">
        <v>67</v>
      </c>
      <c r="E3" s="668"/>
      <c r="F3" s="663" t="s">
        <v>2</v>
      </c>
      <c r="G3" s="663" t="s">
        <v>156</v>
      </c>
      <c r="J3" s="618"/>
    </row>
    <row r="4" spans="1:10" s="617" customFormat="1" ht="25.5" customHeight="1" x14ac:dyDescent="0.35">
      <c r="A4" s="664"/>
      <c r="B4" s="665" t="s">
        <v>1160</v>
      </c>
      <c r="C4" s="666"/>
      <c r="D4" s="669"/>
      <c r="E4" s="670"/>
      <c r="F4" s="664"/>
      <c r="G4" s="664"/>
      <c r="J4" s="618"/>
    </row>
    <row r="5" spans="1:10" s="621" customFormat="1" ht="12.65" customHeight="1" x14ac:dyDescent="0.35">
      <c r="A5" s="346" t="s">
        <v>259</v>
      </c>
      <c r="B5" s="627">
        <v>1</v>
      </c>
      <c r="C5" s="228" t="s">
        <v>520</v>
      </c>
      <c r="D5" s="632">
        <v>1</v>
      </c>
      <c r="E5" s="629" t="s">
        <v>295</v>
      </c>
      <c r="F5" s="628">
        <v>2</v>
      </c>
      <c r="G5" s="628" t="s">
        <v>478</v>
      </c>
    </row>
    <row r="6" spans="1:10" s="621" customFormat="1" x14ac:dyDescent="0.35">
      <c r="A6" s="636"/>
      <c r="B6" s="627">
        <v>2</v>
      </c>
      <c r="C6" s="622" t="s">
        <v>253</v>
      </c>
      <c r="D6" s="625"/>
      <c r="E6" s="625"/>
      <c r="F6" s="627"/>
      <c r="G6" s="625"/>
    </row>
    <row r="7" spans="1:10" s="621" customFormat="1" x14ac:dyDescent="0.35">
      <c r="A7" s="636"/>
      <c r="B7" s="627">
        <v>3</v>
      </c>
      <c r="C7" s="622" t="s">
        <v>521</v>
      </c>
      <c r="D7" s="632">
        <v>2</v>
      </c>
      <c r="E7" s="629" t="s">
        <v>261</v>
      </c>
      <c r="F7" s="628">
        <v>2</v>
      </c>
      <c r="G7" s="628" t="s">
        <v>479</v>
      </c>
    </row>
    <row r="8" spans="1:10" s="621" customFormat="1" x14ac:dyDescent="0.35">
      <c r="A8" s="636"/>
      <c r="B8" s="627">
        <v>4</v>
      </c>
      <c r="C8" s="622" t="s">
        <v>522</v>
      </c>
      <c r="D8" s="625"/>
      <c r="E8" s="625"/>
      <c r="F8" s="627"/>
      <c r="G8" s="625"/>
    </row>
    <row r="9" spans="1:10" s="621" customFormat="1" x14ac:dyDescent="0.35">
      <c r="A9" s="636"/>
      <c r="B9" s="627">
        <v>5</v>
      </c>
      <c r="C9" s="622" t="s">
        <v>260</v>
      </c>
      <c r="D9" s="625"/>
      <c r="E9" s="625"/>
      <c r="F9" s="627"/>
      <c r="G9" s="625"/>
    </row>
    <row r="10" spans="1:10" s="621" customFormat="1" x14ac:dyDescent="0.35">
      <c r="A10" s="636"/>
      <c r="B10" s="627">
        <v>6</v>
      </c>
      <c r="C10" s="622" t="s">
        <v>523</v>
      </c>
      <c r="D10" s="625"/>
      <c r="E10" s="625"/>
      <c r="F10" s="627"/>
      <c r="G10" s="625"/>
    </row>
    <row r="11" spans="1:10" x14ac:dyDescent="0.35">
      <c r="A11" s="636" t="s">
        <v>997</v>
      </c>
      <c r="B11" s="627">
        <v>1</v>
      </c>
      <c r="C11" s="623" t="s">
        <v>263</v>
      </c>
      <c r="D11" s="632">
        <v>3</v>
      </c>
      <c r="E11" s="629" t="s">
        <v>23</v>
      </c>
      <c r="F11" s="628">
        <v>2</v>
      </c>
      <c r="G11" s="628" t="s">
        <v>480</v>
      </c>
    </row>
    <row r="12" spans="1:10" x14ac:dyDescent="0.35">
      <c r="A12" s="636"/>
      <c r="B12" s="627">
        <v>2</v>
      </c>
      <c r="C12" s="623" t="s">
        <v>450</v>
      </c>
      <c r="D12" s="626"/>
      <c r="E12" s="637"/>
      <c r="F12" s="638"/>
      <c r="G12" s="637"/>
    </row>
    <row r="13" spans="1:10" x14ac:dyDescent="0.35">
      <c r="A13" s="636"/>
      <c r="B13" s="627">
        <v>3</v>
      </c>
      <c r="C13" s="623" t="s">
        <v>265</v>
      </c>
      <c r="D13" s="626"/>
      <c r="E13" s="637"/>
      <c r="F13" s="638"/>
      <c r="G13" s="637"/>
    </row>
    <row r="14" spans="1:10" x14ac:dyDescent="0.35">
      <c r="A14" s="636"/>
      <c r="B14" s="627">
        <v>4</v>
      </c>
      <c r="C14" s="623" t="s">
        <v>264</v>
      </c>
      <c r="D14" s="626"/>
      <c r="E14" s="637"/>
      <c r="F14" s="638"/>
      <c r="G14" s="637"/>
    </row>
    <row r="15" spans="1:10" x14ac:dyDescent="0.35">
      <c r="A15" s="636"/>
      <c r="B15" s="627">
        <v>5</v>
      </c>
      <c r="C15" s="623" t="s">
        <v>265</v>
      </c>
      <c r="D15" s="626"/>
      <c r="E15" s="637"/>
      <c r="F15" s="638"/>
      <c r="G15" s="637"/>
    </row>
    <row r="16" spans="1:10" x14ac:dyDescent="0.35">
      <c r="A16" s="636" t="s">
        <v>266</v>
      </c>
      <c r="B16" s="627">
        <v>1</v>
      </c>
      <c r="C16" s="228" t="s">
        <v>267</v>
      </c>
      <c r="D16" s="627">
        <v>4</v>
      </c>
      <c r="E16" s="629" t="s">
        <v>301</v>
      </c>
      <c r="F16" s="628">
        <v>2</v>
      </c>
      <c r="G16" s="628" t="s">
        <v>483</v>
      </c>
    </row>
    <row r="17" spans="1:7" x14ac:dyDescent="0.35">
      <c r="A17" s="636"/>
      <c r="B17" s="627">
        <v>2</v>
      </c>
      <c r="C17" s="622" t="s">
        <v>268</v>
      </c>
      <c r="D17" s="627">
        <v>5</v>
      </c>
      <c r="E17" s="629" t="s">
        <v>270</v>
      </c>
      <c r="F17" s="628">
        <v>2</v>
      </c>
      <c r="G17" s="628" t="s">
        <v>484</v>
      </c>
    </row>
    <row r="18" spans="1:7" x14ac:dyDescent="0.35">
      <c r="A18" s="636"/>
      <c r="B18" s="627">
        <v>3</v>
      </c>
      <c r="C18" s="622" t="s">
        <v>269</v>
      </c>
      <c r="D18" s="641"/>
      <c r="E18" s="637"/>
      <c r="F18" s="638"/>
      <c r="G18" s="637"/>
    </row>
    <row r="19" spans="1:7" x14ac:dyDescent="0.35">
      <c r="A19" s="636"/>
      <c r="B19" s="627">
        <v>4</v>
      </c>
      <c r="C19" s="622" t="s">
        <v>264</v>
      </c>
      <c r="D19" s="641"/>
      <c r="E19" s="637"/>
      <c r="F19" s="638"/>
      <c r="G19" s="637"/>
    </row>
    <row r="20" spans="1:7" x14ac:dyDescent="0.35">
      <c r="A20" s="636"/>
      <c r="B20" s="627">
        <v>5</v>
      </c>
      <c r="C20" s="623" t="s">
        <v>450</v>
      </c>
      <c r="D20" s="641"/>
      <c r="E20" s="637"/>
      <c r="F20" s="638"/>
      <c r="G20" s="637"/>
    </row>
    <row r="21" spans="1:7" x14ac:dyDescent="0.35">
      <c r="A21" s="636" t="s">
        <v>271</v>
      </c>
      <c r="B21" s="627">
        <v>1</v>
      </c>
      <c r="C21" s="228" t="s">
        <v>272</v>
      </c>
      <c r="D21" s="627">
        <v>6</v>
      </c>
      <c r="E21" s="629" t="s">
        <v>873</v>
      </c>
      <c r="F21" s="628">
        <v>2</v>
      </c>
      <c r="G21" s="628" t="s">
        <v>486</v>
      </c>
    </row>
    <row r="22" spans="1:7" x14ac:dyDescent="0.35">
      <c r="A22" s="636"/>
      <c r="B22" s="627">
        <v>2</v>
      </c>
      <c r="C22" s="622" t="s">
        <v>273</v>
      </c>
      <c r="D22" s="641"/>
      <c r="E22" s="637"/>
      <c r="F22" s="638"/>
      <c r="G22" s="637"/>
    </row>
    <row r="23" spans="1:7" x14ac:dyDescent="0.35">
      <c r="A23" s="636"/>
      <c r="B23" s="627">
        <v>3</v>
      </c>
      <c r="C23" s="622" t="s">
        <v>274</v>
      </c>
      <c r="D23" s="641"/>
      <c r="E23" s="637"/>
      <c r="F23" s="638"/>
      <c r="G23" s="637"/>
    </row>
    <row r="24" spans="1:7" x14ac:dyDescent="0.35">
      <c r="A24" s="636"/>
      <c r="B24" s="627">
        <v>4</v>
      </c>
      <c r="C24" s="622"/>
      <c r="D24" s="641"/>
      <c r="E24" s="637"/>
      <c r="F24" s="638"/>
      <c r="G24" s="637"/>
    </row>
    <row r="25" spans="1:7" x14ac:dyDescent="0.35">
      <c r="A25" s="636"/>
      <c r="B25" s="627">
        <v>5</v>
      </c>
      <c r="C25" s="622"/>
      <c r="D25" s="641"/>
      <c r="E25" s="637"/>
      <c r="F25" s="638"/>
      <c r="G25" s="637"/>
    </row>
    <row r="26" spans="1:7" x14ac:dyDescent="0.35">
      <c r="A26" s="636"/>
      <c r="B26" s="627">
        <v>1</v>
      </c>
      <c r="C26" s="228" t="s">
        <v>1150</v>
      </c>
      <c r="D26" s="627">
        <v>7</v>
      </c>
      <c r="E26" s="631" t="s">
        <v>802</v>
      </c>
      <c r="F26" s="630">
        <v>4</v>
      </c>
      <c r="G26" s="630" t="s">
        <v>841</v>
      </c>
    </row>
    <row r="27" spans="1:7" x14ac:dyDescent="0.35">
      <c r="A27" s="636"/>
      <c r="B27" s="627">
        <v>2</v>
      </c>
      <c r="C27" s="622"/>
      <c r="D27" s="641"/>
      <c r="E27" s="637"/>
      <c r="F27" s="638"/>
      <c r="G27" s="637"/>
    </row>
    <row r="28" spans="1:7" x14ac:dyDescent="0.35">
      <c r="A28" s="636"/>
      <c r="B28" s="627">
        <v>3</v>
      </c>
      <c r="C28" s="622"/>
      <c r="D28" s="641"/>
      <c r="E28" s="637"/>
      <c r="F28" s="638"/>
      <c r="G28" s="637"/>
    </row>
    <row r="29" spans="1:7" x14ac:dyDescent="0.35">
      <c r="A29" s="636"/>
      <c r="B29" s="627">
        <v>4</v>
      </c>
      <c r="C29" s="622"/>
      <c r="D29" s="641"/>
      <c r="E29" s="637"/>
      <c r="F29" s="638"/>
      <c r="G29" s="637"/>
    </row>
    <row r="30" spans="1:7" x14ac:dyDescent="0.35">
      <c r="A30" s="636"/>
      <c r="B30" s="627">
        <v>5</v>
      </c>
      <c r="C30" s="622"/>
      <c r="D30" s="641"/>
      <c r="E30" s="637"/>
      <c r="F30" s="638"/>
      <c r="G30" s="637"/>
    </row>
    <row r="31" spans="1:7" x14ac:dyDescent="0.35">
      <c r="A31" s="636"/>
      <c r="B31" s="627">
        <v>6</v>
      </c>
      <c r="C31" s="622"/>
      <c r="D31" s="641"/>
      <c r="E31" s="637"/>
      <c r="F31" s="638"/>
      <c r="G31" s="637"/>
    </row>
    <row r="32" spans="1:7" x14ac:dyDescent="0.35">
      <c r="A32" s="636"/>
      <c r="B32" s="627">
        <v>7</v>
      </c>
      <c r="C32" s="622"/>
      <c r="D32" s="641"/>
      <c r="E32" s="637"/>
      <c r="F32" s="638"/>
      <c r="G32" s="637"/>
    </row>
    <row r="33" spans="1:7" x14ac:dyDescent="0.35">
      <c r="A33" s="636" t="s">
        <v>1158</v>
      </c>
      <c r="B33" s="627">
        <v>1</v>
      </c>
      <c r="C33" s="228" t="s">
        <v>477</v>
      </c>
      <c r="D33" s="627">
        <v>8</v>
      </c>
      <c r="E33" s="629" t="s">
        <v>11</v>
      </c>
      <c r="F33" s="628">
        <v>2</v>
      </c>
      <c r="G33" s="628" t="s">
        <v>481</v>
      </c>
    </row>
    <row r="34" spans="1:7" x14ac:dyDescent="0.35">
      <c r="A34" s="636"/>
      <c r="B34" s="627">
        <v>2</v>
      </c>
      <c r="C34" s="623" t="s">
        <v>572</v>
      </c>
      <c r="D34" s="627">
        <v>9</v>
      </c>
      <c r="E34" s="633" t="s">
        <v>804</v>
      </c>
      <c r="F34" s="632">
        <v>4</v>
      </c>
      <c r="G34" s="632" t="s">
        <v>843</v>
      </c>
    </row>
    <row r="35" spans="1:7" x14ac:dyDescent="0.35">
      <c r="A35" s="636"/>
      <c r="B35" s="627">
        <v>3</v>
      </c>
      <c r="C35" s="623" t="s">
        <v>569</v>
      </c>
      <c r="D35" s="641"/>
      <c r="E35" s="637"/>
      <c r="F35" s="638"/>
      <c r="G35" s="637"/>
    </row>
    <row r="36" spans="1:7" x14ac:dyDescent="0.35">
      <c r="A36" s="636"/>
      <c r="B36" s="627">
        <v>4</v>
      </c>
      <c r="C36" s="623" t="s">
        <v>571</v>
      </c>
      <c r="D36" s="641"/>
      <c r="E36" s="637"/>
      <c r="F36" s="638"/>
      <c r="G36" s="637"/>
    </row>
    <row r="37" spans="1:7" x14ac:dyDescent="0.35">
      <c r="A37" s="636"/>
      <c r="B37" s="627">
        <v>5</v>
      </c>
      <c r="C37" s="623" t="s">
        <v>570</v>
      </c>
      <c r="D37" s="641"/>
      <c r="E37" s="637"/>
      <c r="F37" s="638"/>
      <c r="G37" s="637"/>
    </row>
    <row r="38" spans="1:7" x14ac:dyDescent="0.35">
      <c r="A38" s="636"/>
      <c r="B38" s="627">
        <v>6</v>
      </c>
      <c r="C38" s="623" t="s">
        <v>574</v>
      </c>
      <c r="D38" s="641"/>
      <c r="E38" s="637"/>
      <c r="F38" s="638"/>
      <c r="G38" s="637"/>
    </row>
    <row r="39" spans="1:7" x14ac:dyDescent="0.35">
      <c r="A39" s="636"/>
      <c r="B39" s="627">
        <v>7</v>
      </c>
      <c r="C39" s="623" t="s">
        <v>575</v>
      </c>
      <c r="D39" s="641"/>
      <c r="E39" s="637"/>
      <c r="F39" s="638"/>
      <c r="G39" s="637"/>
    </row>
    <row r="40" spans="1:7" x14ac:dyDescent="0.35">
      <c r="A40" s="636"/>
      <c r="B40" s="627">
        <v>8</v>
      </c>
      <c r="C40" s="228" t="s">
        <v>476</v>
      </c>
      <c r="D40" s="627">
        <v>10</v>
      </c>
      <c r="E40" s="633" t="s">
        <v>805</v>
      </c>
      <c r="F40" s="632">
        <v>4</v>
      </c>
      <c r="G40" s="632" t="s">
        <v>844</v>
      </c>
    </row>
    <row r="41" spans="1:7" x14ac:dyDescent="0.35">
      <c r="A41" s="636"/>
      <c r="B41" s="627">
        <v>9</v>
      </c>
      <c r="C41" s="623" t="s">
        <v>475</v>
      </c>
      <c r="D41" s="641"/>
      <c r="E41" s="637"/>
      <c r="F41" s="638"/>
      <c r="G41" s="637"/>
    </row>
    <row r="42" spans="1:7" x14ac:dyDescent="0.35">
      <c r="A42" s="636"/>
      <c r="B42" s="627">
        <v>10</v>
      </c>
      <c r="C42" s="623" t="s">
        <v>524</v>
      </c>
      <c r="D42" s="641"/>
      <c r="E42" s="637"/>
      <c r="F42" s="638"/>
      <c r="G42" s="637"/>
    </row>
    <row r="43" spans="1:7" x14ac:dyDescent="0.35">
      <c r="A43" s="636"/>
      <c r="B43" s="627">
        <v>11</v>
      </c>
      <c r="C43" s="623" t="s">
        <v>525</v>
      </c>
      <c r="D43" s="641"/>
      <c r="E43" s="637"/>
      <c r="F43" s="638"/>
      <c r="G43" s="637"/>
    </row>
    <row r="44" spans="1:7" x14ac:dyDescent="0.35">
      <c r="A44" s="636"/>
      <c r="B44" s="627">
        <v>12</v>
      </c>
      <c r="C44" s="623" t="s">
        <v>526</v>
      </c>
      <c r="D44" s="641"/>
      <c r="E44" s="637"/>
      <c r="F44" s="638"/>
      <c r="G44" s="637"/>
    </row>
    <row r="45" spans="1:7" x14ac:dyDescent="0.35">
      <c r="A45" s="636"/>
      <c r="B45" s="627">
        <v>13</v>
      </c>
      <c r="C45" s="623" t="s">
        <v>527</v>
      </c>
      <c r="D45" s="641"/>
      <c r="E45" s="637"/>
      <c r="F45" s="638"/>
      <c r="G45" s="637"/>
    </row>
    <row r="46" spans="1:7" x14ac:dyDescent="0.35">
      <c r="A46" s="636"/>
      <c r="B46" s="627">
        <v>14</v>
      </c>
      <c r="C46" s="623" t="s">
        <v>573</v>
      </c>
      <c r="D46" s="641"/>
      <c r="E46" s="637"/>
      <c r="F46" s="638"/>
      <c r="G46" s="637"/>
    </row>
    <row r="47" spans="1:7" x14ac:dyDescent="0.35">
      <c r="A47" s="636"/>
      <c r="B47" s="627">
        <v>15</v>
      </c>
      <c r="C47" s="228" t="s">
        <v>17</v>
      </c>
      <c r="D47" s="627">
        <v>11</v>
      </c>
      <c r="E47" s="631" t="s">
        <v>17</v>
      </c>
      <c r="F47" s="630">
        <v>2</v>
      </c>
      <c r="G47" s="630" t="s">
        <v>840</v>
      </c>
    </row>
    <row r="48" spans="1:7" x14ac:dyDescent="0.35">
      <c r="A48" s="636"/>
      <c r="B48" s="627">
        <v>16</v>
      </c>
      <c r="C48" s="228"/>
      <c r="D48" s="641"/>
      <c r="E48" s="637"/>
      <c r="F48" s="638"/>
      <c r="G48" s="637"/>
    </row>
    <row r="49" spans="1:7" x14ac:dyDescent="0.35">
      <c r="A49" s="636"/>
      <c r="B49" s="627">
        <v>17</v>
      </c>
      <c r="C49" s="228"/>
      <c r="D49" s="641"/>
      <c r="E49" s="637"/>
      <c r="F49" s="638"/>
      <c r="G49" s="637"/>
    </row>
    <row r="50" spans="1:7" x14ac:dyDescent="0.35">
      <c r="A50" s="636"/>
      <c r="B50" s="627">
        <v>18</v>
      </c>
      <c r="C50" s="228"/>
      <c r="D50" s="641"/>
      <c r="E50" s="637"/>
      <c r="F50" s="638"/>
      <c r="G50" s="637"/>
    </row>
    <row r="51" spans="1:7" x14ac:dyDescent="0.35">
      <c r="A51" s="636"/>
      <c r="B51" s="627">
        <v>19</v>
      </c>
      <c r="C51" s="228"/>
      <c r="D51" s="641"/>
      <c r="E51" s="637"/>
      <c r="F51" s="638"/>
      <c r="G51" s="637"/>
    </row>
    <row r="52" spans="1:7" x14ac:dyDescent="0.35">
      <c r="A52" s="636"/>
      <c r="B52" s="627">
        <v>20</v>
      </c>
      <c r="C52" s="228"/>
      <c r="D52" s="641"/>
      <c r="E52" s="637"/>
      <c r="F52" s="638"/>
      <c r="G52" s="637"/>
    </row>
    <row r="53" spans="1:7" x14ac:dyDescent="0.35">
      <c r="A53" s="636"/>
      <c r="B53" s="627">
        <v>21</v>
      </c>
      <c r="C53" s="228"/>
      <c r="D53" s="641"/>
      <c r="E53" s="637"/>
      <c r="F53" s="638"/>
      <c r="G53" s="637"/>
    </row>
    <row r="54" spans="1:7" x14ac:dyDescent="0.35">
      <c r="A54" s="636"/>
      <c r="B54" s="627">
        <v>22</v>
      </c>
      <c r="C54" s="228" t="s">
        <v>806</v>
      </c>
      <c r="D54" s="627">
        <v>12</v>
      </c>
      <c r="E54" s="633" t="s">
        <v>806</v>
      </c>
      <c r="F54" s="632">
        <v>2</v>
      </c>
      <c r="G54" s="632" t="s">
        <v>845</v>
      </c>
    </row>
    <row r="55" spans="1:7" x14ac:dyDescent="0.35">
      <c r="A55" s="636"/>
      <c r="B55" s="627">
        <v>23</v>
      </c>
      <c r="C55" s="623" t="s">
        <v>455</v>
      </c>
      <c r="D55" s="641"/>
      <c r="E55" s="637"/>
      <c r="F55" s="638"/>
      <c r="G55" s="637"/>
    </row>
    <row r="56" spans="1:7" x14ac:dyDescent="0.35">
      <c r="A56" s="636"/>
      <c r="B56" s="627">
        <v>24</v>
      </c>
      <c r="C56" s="623" t="s">
        <v>76</v>
      </c>
      <c r="D56" s="641"/>
      <c r="E56" s="637"/>
      <c r="F56" s="638"/>
      <c r="G56" s="637"/>
    </row>
    <row r="57" spans="1:7" x14ac:dyDescent="0.35">
      <c r="A57" s="636"/>
      <c r="B57" s="627">
        <v>25</v>
      </c>
      <c r="C57" s="623" t="s">
        <v>472</v>
      </c>
      <c r="D57" s="641"/>
      <c r="E57" s="637"/>
      <c r="F57" s="638"/>
      <c r="G57" s="637"/>
    </row>
    <row r="58" spans="1:7" x14ac:dyDescent="0.35">
      <c r="A58" s="636"/>
      <c r="B58" s="627">
        <v>26</v>
      </c>
      <c r="C58" s="623" t="s">
        <v>473</v>
      </c>
      <c r="D58" s="641"/>
      <c r="E58" s="637"/>
      <c r="F58" s="638"/>
      <c r="G58" s="637"/>
    </row>
    <row r="59" spans="1:7" x14ac:dyDescent="0.35">
      <c r="A59" s="636"/>
      <c r="B59" s="627">
        <v>27</v>
      </c>
      <c r="C59" s="623" t="s">
        <v>474</v>
      </c>
      <c r="D59" s="641"/>
      <c r="E59" s="637"/>
      <c r="F59" s="638"/>
      <c r="G59" s="637"/>
    </row>
    <row r="60" spans="1:7" x14ac:dyDescent="0.35">
      <c r="A60" s="636"/>
      <c r="B60" s="627">
        <v>28</v>
      </c>
      <c r="C60" s="228" t="s">
        <v>254</v>
      </c>
      <c r="D60" s="627">
        <v>13</v>
      </c>
      <c r="E60" s="629" t="s">
        <v>276</v>
      </c>
      <c r="F60" s="628">
        <v>2</v>
      </c>
      <c r="G60" s="628" t="s">
        <v>485</v>
      </c>
    </row>
    <row r="61" spans="1:7" x14ac:dyDescent="0.35">
      <c r="A61" s="636"/>
      <c r="B61" s="627">
        <v>29</v>
      </c>
      <c r="C61" s="623" t="s">
        <v>255</v>
      </c>
      <c r="D61" s="641"/>
      <c r="E61" s="637"/>
      <c r="F61" s="638"/>
      <c r="G61" s="637"/>
    </row>
    <row r="62" spans="1:7" x14ac:dyDescent="0.35">
      <c r="A62" s="636"/>
      <c r="B62" s="627">
        <v>30</v>
      </c>
      <c r="C62" s="623" t="s">
        <v>256</v>
      </c>
      <c r="D62" s="641"/>
      <c r="E62" s="637"/>
      <c r="F62" s="638"/>
      <c r="G62" s="637"/>
    </row>
    <row r="63" spans="1:7" x14ac:dyDescent="0.35">
      <c r="A63" s="636"/>
      <c r="B63" s="627">
        <v>31</v>
      </c>
      <c r="C63" s="623" t="s">
        <v>506</v>
      </c>
      <c r="D63" s="641"/>
      <c r="E63" s="637"/>
      <c r="F63" s="638"/>
      <c r="G63" s="637"/>
    </row>
    <row r="64" spans="1:7" x14ac:dyDescent="0.35">
      <c r="A64" s="636"/>
      <c r="B64" s="627">
        <v>32</v>
      </c>
      <c r="C64" s="623"/>
      <c r="D64" s="641"/>
      <c r="E64" s="637"/>
      <c r="F64" s="638"/>
      <c r="G64" s="637"/>
    </row>
    <row r="65" spans="1:7" x14ac:dyDescent="0.35">
      <c r="A65" s="636"/>
      <c r="B65" s="627">
        <v>33</v>
      </c>
      <c r="C65" s="623"/>
      <c r="D65" s="641"/>
      <c r="E65" s="637"/>
      <c r="F65" s="638"/>
      <c r="G65" s="637"/>
    </row>
    <row r="66" spans="1:7" x14ac:dyDescent="0.35">
      <c r="A66" s="636"/>
      <c r="B66" s="627">
        <v>34</v>
      </c>
      <c r="C66" s="623"/>
      <c r="D66" s="641"/>
      <c r="E66" s="637"/>
      <c r="F66" s="638"/>
      <c r="G66" s="637"/>
    </row>
    <row r="67" spans="1:7" x14ac:dyDescent="0.35">
      <c r="A67" s="636"/>
      <c r="B67" s="627">
        <v>35</v>
      </c>
      <c r="C67" s="228" t="s">
        <v>1147</v>
      </c>
      <c r="D67" s="627">
        <v>14</v>
      </c>
      <c r="E67" s="631" t="s">
        <v>803</v>
      </c>
      <c r="F67" s="630">
        <v>4</v>
      </c>
      <c r="G67" s="630" t="s">
        <v>842</v>
      </c>
    </row>
    <row r="68" spans="1:7" x14ac:dyDescent="0.35">
      <c r="A68" s="636"/>
      <c r="B68" s="627">
        <v>36</v>
      </c>
      <c r="C68" s="623"/>
      <c r="D68" s="641"/>
      <c r="E68" s="637"/>
      <c r="F68" s="638"/>
      <c r="G68" s="637"/>
    </row>
    <row r="69" spans="1:7" x14ac:dyDescent="0.35">
      <c r="A69" s="636"/>
      <c r="B69" s="627">
        <v>37</v>
      </c>
      <c r="C69" s="623"/>
      <c r="D69" s="641"/>
      <c r="E69" s="637"/>
      <c r="F69" s="638"/>
      <c r="G69" s="637"/>
    </row>
    <row r="70" spans="1:7" x14ac:dyDescent="0.35">
      <c r="A70" s="636"/>
      <c r="B70" s="627">
        <v>38</v>
      </c>
      <c r="C70" s="623"/>
      <c r="D70" s="641"/>
      <c r="E70" s="637"/>
      <c r="F70" s="638"/>
      <c r="G70" s="637"/>
    </row>
    <row r="71" spans="1:7" x14ac:dyDescent="0.35">
      <c r="A71" s="636"/>
      <c r="B71" s="627">
        <v>39</v>
      </c>
      <c r="C71" s="623"/>
      <c r="D71" s="641"/>
      <c r="E71" s="637"/>
      <c r="F71" s="638"/>
      <c r="G71" s="637"/>
    </row>
    <row r="72" spans="1:7" x14ac:dyDescent="0.35">
      <c r="A72" s="636"/>
      <c r="B72" s="627">
        <v>40</v>
      </c>
      <c r="C72" s="623"/>
      <c r="D72" s="641"/>
      <c r="E72" s="637"/>
      <c r="F72" s="638"/>
      <c r="G72" s="637"/>
    </row>
    <row r="73" spans="1:7" x14ac:dyDescent="0.35">
      <c r="A73" s="636"/>
      <c r="B73" s="627">
        <v>41</v>
      </c>
      <c r="C73" s="623"/>
      <c r="D73" s="641"/>
      <c r="E73" s="637"/>
      <c r="F73" s="638"/>
      <c r="G73" s="637"/>
    </row>
    <row r="74" spans="1:7" x14ac:dyDescent="0.35">
      <c r="A74" s="636"/>
      <c r="B74" s="627">
        <v>42</v>
      </c>
      <c r="C74" s="623"/>
      <c r="D74" s="641"/>
      <c r="E74" s="637"/>
      <c r="F74" s="638"/>
      <c r="G74" s="637"/>
    </row>
    <row r="75" spans="1:7" x14ac:dyDescent="0.35">
      <c r="A75" s="636"/>
      <c r="B75" s="627">
        <v>43</v>
      </c>
      <c r="C75" s="623"/>
      <c r="D75" s="641"/>
      <c r="E75" s="637"/>
      <c r="F75" s="638"/>
      <c r="G75" s="637"/>
    </row>
    <row r="76" spans="1:7" x14ac:dyDescent="0.35">
      <c r="A76" s="636"/>
      <c r="B76" s="627">
        <v>44</v>
      </c>
      <c r="C76" s="228" t="s">
        <v>501</v>
      </c>
      <c r="D76" s="627">
        <v>15</v>
      </c>
      <c r="E76" s="629" t="s">
        <v>275</v>
      </c>
      <c r="F76" s="628">
        <v>4</v>
      </c>
      <c r="G76" s="628" t="s">
        <v>482</v>
      </c>
    </row>
    <row r="77" spans="1:7" x14ac:dyDescent="0.35">
      <c r="A77" s="636"/>
      <c r="B77" s="627">
        <v>45</v>
      </c>
      <c r="C77" s="623" t="s">
        <v>502</v>
      </c>
      <c r="D77" s="641"/>
      <c r="E77" s="637"/>
      <c r="F77" s="638"/>
      <c r="G77" s="637"/>
    </row>
    <row r="78" spans="1:7" x14ac:dyDescent="0.35">
      <c r="A78" s="636"/>
      <c r="B78" s="627">
        <v>46</v>
      </c>
      <c r="C78" s="623" t="s">
        <v>503</v>
      </c>
      <c r="D78" s="641"/>
      <c r="E78" s="637"/>
      <c r="F78" s="638"/>
      <c r="G78" s="637"/>
    </row>
    <row r="79" spans="1:7" x14ac:dyDescent="0.35">
      <c r="A79" s="636"/>
      <c r="B79" s="627">
        <v>47</v>
      </c>
      <c r="C79" s="623" t="s">
        <v>257</v>
      </c>
      <c r="D79" s="641"/>
      <c r="E79" s="637"/>
      <c r="F79" s="638"/>
      <c r="G79" s="637"/>
    </row>
    <row r="80" spans="1:7" x14ac:dyDescent="0.35">
      <c r="A80" s="636"/>
      <c r="B80" s="627">
        <v>48</v>
      </c>
      <c r="C80" s="623" t="s">
        <v>504</v>
      </c>
      <c r="D80" s="641"/>
      <c r="E80" s="637"/>
      <c r="F80" s="638"/>
      <c r="G80" s="637"/>
    </row>
    <row r="81" spans="1:7" x14ac:dyDescent="0.35">
      <c r="A81" s="636"/>
      <c r="B81" s="627">
        <v>49</v>
      </c>
      <c r="C81" s="623" t="s">
        <v>505</v>
      </c>
      <c r="D81" s="641"/>
      <c r="E81" s="637"/>
      <c r="F81" s="638"/>
      <c r="G81" s="637"/>
    </row>
    <row r="82" spans="1:7" x14ac:dyDescent="0.35">
      <c r="A82" s="636"/>
      <c r="B82" s="627">
        <v>50</v>
      </c>
      <c r="C82" s="623" t="s">
        <v>258</v>
      </c>
      <c r="D82" s="641"/>
      <c r="E82" s="637"/>
      <c r="F82" s="638"/>
      <c r="G82" s="637"/>
    </row>
    <row r="83" spans="1:7" ht="29" x14ac:dyDescent="0.35">
      <c r="A83" s="636"/>
      <c r="B83" s="627">
        <v>51</v>
      </c>
      <c r="C83" s="623" t="s">
        <v>564</v>
      </c>
      <c r="D83" s="641"/>
      <c r="E83" s="637"/>
      <c r="F83" s="638"/>
      <c r="G83" s="637"/>
    </row>
    <row r="84" spans="1:7" x14ac:dyDescent="0.35">
      <c r="A84" s="636"/>
      <c r="B84" s="627">
        <v>52</v>
      </c>
      <c r="C84" s="623" t="s">
        <v>579</v>
      </c>
      <c r="D84" s="641"/>
      <c r="E84" s="637"/>
      <c r="F84" s="638"/>
      <c r="G84" s="637"/>
    </row>
    <row r="85" spans="1:7" x14ac:dyDescent="0.35">
      <c r="A85" s="636"/>
      <c r="B85" s="627">
        <v>53</v>
      </c>
      <c r="C85" s="623"/>
      <c r="D85" s="641"/>
      <c r="E85" s="637"/>
      <c r="F85" s="638"/>
      <c r="G85" s="637"/>
    </row>
    <row r="86" spans="1:7" x14ac:dyDescent="0.35">
      <c r="A86" s="636"/>
      <c r="B86" s="627">
        <v>54</v>
      </c>
      <c r="C86" s="623"/>
      <c r="D86" s="641"/>
      <c r="E86" s="637"/>
      <c r="F86" s="638"/>
      <c r="G86" s="637"/>
    </row>
    <row r="87" spans="1:7" x14ac:dyDescent="0.35">
      <c r="A87" s="636"/>
      <c r="B87" s="627">
        <v>55</v>
      </c>
      <c r="C87" s="623"/>
      <c r="D87" s="641"/>
      <c r="E87" s="637"/>
      <c r="F87" s="638"/>
      <c r="G87" s="637"/>
    </row>
    <row r="88" spans="1:7" x14ac:dyDescent="0.35">
      <c r="A88" s="636" t="s">
        <v>278</v>
      </c>
      <c r="B88" s="627">
        <v>1</v>
      </c>
      <c r="C88" s="228" t="s">
        <v>279</v>
      </c>
      <c r="D88" s="627">
        <v>16</v>
      </c>
      <c r="E88" s="629" t="s">
        <v>187</v>
      </c>
      <c r="F88" s="628">
        <v>4</v>
      </c>
      <c r="G88" s="628" t="s">
        <v>487</v>
      </c>
    </row>
    <row r="89" spans="1:7" x14ac:dyDescent="0.35">
      <c r="A89" s="636"/>
      <c r="B89" s="627">
        <v>2</v>
      </c>
      <c r="C89" s="623" t="s">
        <v>280</v>
      </c>
      <c r="D89" s="641"/>
      <c r="E89" s="637"/>
      <c r="F89" s="638"/>
      <c r="G89" s="637"/>
    </row>
    <row r="90" spans="1:7" x14ac:dyDescent="0.35">
      <c r="A90" s="636"/>
      <c r="B90" s="627">
        <v>3</v>
      </c>
      <c r="C90" s="623" t="s">
        <v>281</v>
      </c>
      <c r="D90" s="641"/>
      <c r="E90" s="637"/>
      <c r="F90" s="638"/>
      <c r="G90" s="637"/>
    </row>
    <row r="91" spans="1:7" x14ac:dyDescent="0.35">
      <c r="A91" s="636"/>
      <c r="B91" s="627">
        <v>4</v>
      </c>
      <c r="C91" s="623" t="s">
        <v>282</v>
      </c>
      <c r="D91" s="641"/>
      <c r="E91" s="637"/>
      <c r="F91" s="638"/>
      <c r="G91" s="637"/>
    </row>
    <row r="92" spans="1:7" x14ac:dyDescent="0.35">
      <c r="A92" s="636"/>
      <c r="B92" s="627">
        <v>5</v>
      </c>
      <c r="C92" s="623" t="s">
        <v>283</v>
      </c>
      <c r="D92" s="641"/>
      <c r="E92" s="637"/>
      <c r="F92" s="638"/>
      <c r="G92" s="637"/>
    </row>
    <row r="93" spans="1:7" x14ac:dyDescent="0.35">
      <c r="A93" s="636"/>
      <c r="B93" s="627">
        <v>6</v>
      </c>
      <c r="C93" s="623" t="s">
        <v>562</v>
      </c>
      <c r="D93" s="641"/>
      <c r="E93" s="637"/>
      <c r="F93" s="638"/>
      <c r="G93" s="637"/>
    </row>
    <row r="94" spans="1:7" x14ac:dyDescent="0.35">
      <c r="A94" s="636"/>
      <c r="B94" s="627">
        <v>7</v>
      </c>
      <c r="C94" s="623" t="s">
        <v>1151</v>
      </c>
      <c r="D94" s="641"/>
      <c r="E94" s="637"/>
      <c r="F94" s="638"/>
      <c r="G94" s="637"/>
    </row>
    <row r="95" spans="1:7" x14ac:dyDescent="0.35">
      <c r="A95" s="622" t="s">
        <v>287</v>
      </c>
      <c r="B95" s="627">
        <v>1</v>
      </c>
      <c r="C95" s="228" t="s">
        <v>1149</v>
      </c>
      <c r="D95" s="627">
        <v>17</v>
      </c>
      <c r="E95" s="633" t="s">
        <v>811</v>
      </c>
      <c r="F95" s="632">
        <v>4</v>
      </c>
      <c r="G95" s="632" t="s">
        <v>869</v>
      </c>
    </row>
    <row r="96" spans="1:7" x14ac:dyDescent="0.35">
      <c r="A96" s="636"/>
      <c r="B96" s="627">
        <v>2</v>
      </c>
      <c r="C96" s="622" t="s">
        <v>471</v>
      </c>
      <c r="D96" s="641"/>
      <c r="E96" s="637"/>
      <c r="F96" s="638"/>
      <c r="G96" s="637"/>
    </row>
    <row r="97" spans="1:7" x14ac:dyDescent="0.35">
      <c r="A97" s="636"/>
      <c r="B97" s="627">
        <v>3</v>
      </c>
      <c r="C97" s="228" t="s">
        <v>456</v>
      </c>
      <c r="D97" s="641"/>
      <c r="E97" s="637"/>
      <c r="F97" s="638"/>
      <c r="G97" s="637"/>
    </row>
    <row r="98" spans="1:7" x14ac:dyDescent="0.35">
      <c r="A98" s="636"/>
      <c r="B98" s="627">
        <v>4</v>
      </c>
      <c r="C98" s="622" t="s">
        <v>457</v>
      </c>
      <c r="D98" s="641"/>
      <c r="E98" s="637"/>
      <c r="F98" s="638"/>
      <c r="G98" s="637"/>
    </row>
    <row r="99" spans="1:7" x14ac:dyDescent="0.35">
      <c r="A99" s="636"/>
      <c r="B99" s="627">
        <v>5</v>
      </c>
      <c r="C99" s="622" t="s">
        <v>458</v>
      </c>
      <c r="D99" s="641"/>
      <c r="E99" s="637"/>
      <c r="F99" s="638"/>
      <c r="G99" s="637"/>
    </row>
    <row r="100" spans="1:7" x14ac:dyDescent="0.35">
      <c r="A100" s="636"/>
      <c r="B100" s="627">
        <v>6</v>
      </c>
      <c r="C100" s="622" t="s">
        <v>563</v>
      </c>
      <c r="D100" s="641"/>
      <c r="E100" s="637"/>
      <c r="F100" s="638"/>
      <c r="G100" s="637"/>
    </row>
    <row r="101" spans="1:7" x14ac:dyDescent="0.35">
      <c r="A101" s="636"/>
      <c r="B101" s="627">
        <v>7</v>
      </c>
      <c r="C101" s="622" t="s">
        <v>459</v>
      </c>
      <c r="D101" s="641"/>
      <c r="E101" s="637"/>
      <c r="F101" s="638"/>
      <c r="G101" s="637"/>
    </row>
    <row r="102" spans="1:7" x14ac:dyDescent="0.35">
      <c r="A102" s="636"/>
      <c r="B102" s="627">
        <v>8</v>
      </c>
      <c r="C102" s="622" t="s">
        <v>460</v>
      </c>
      <c r="D102" s="641"/>
      <c r="E102" s="637"/>
      <c r="F102" s="638"/>
      <c r="G102" s="637"/>
    </row>
    <row r="103" spans="1:7" x14ac:dyDescent="0.35">
      <c r="A103" s="636"/>
      <c r="B103" s="627">
        <v>9</v>
      </c>
      <c r="C103" s="622" t="s">
        <v>1152</v>
      </c>
      <c r="D103" s="641"/>
      <c r="E103" s="637"/>
      <c r="F103" s="638"/>
      <c r="G103" s="637"/>
    </row>
    <row r="104" spans="1:7" x14ac:dyDescent="0.35">
      <c r="A104" s="636"/>
      <c r="B104" s="627">
        <v>10</v>
      </c>
      <c r="C104" s="622"/>
      <c r="D104" s="641"/>
      <c r="E104" s="637"/>
      <c r="F104" s="638"/>
      <c r="G104" s="637"/>
    </row>
    <row r="105" spans="1:7" x14ac:dyDescent="0.35">
      <c r="A105" s="636" t="s">
        <v>277</v>
      </c>
      <c r="B105" s="627">
        <v>1</v>
      </c>
      <c r="C105" s="622" t="s">
        <v>286</v>
      </c>
      <c r="D105" s="627">
        <v>18</v>
      </c>
      <c r="E105" s="629" t="s">
        <v>288</v>
      </c>
      <c r="F105" s="628">
        <v>6</v>
      </c>
      <c r="G105" s="628" t="s">
        <v>488</v>
      </c>
    </row>
    <row r="106" spans="1:7" x14ac:dyDescent="0.35">
      <c r="A106" s="636"/>
      <c r="B106" s="627">
        <v>2</v>
      </c>
      <c r="C106" s="622" t="s">
        <v>464</v>
      </c>
      <c r="D106" s="641"/>
      <c r="E106" s="637"/>
      <c r="F106" s="638"/>
      <c r="G106" s="637"/>
    </row>
    <row r="107" spans="1:7" x14ac:dyDescent="0.35">
      <c r="A107" s="636"/>
      <c r="B107" s="627">
        <v>3</v>
      </c>
      <c r="C107" s="622" t="s">
        <v>465</v>
      </c>
      <c r="D107" s="641"/>
      <c r="E107" s="637"/>
      <c r="F107" s="638"/>
      <c r="G107" s="637"/>
    </row>
    <row r="108" spans="1:7" x14ac:dyDescent="0.35">
      <c r="A108" s="636"/>
      <c r="B108" s="627">
        <v>4</v>
      </c>
      <c r="C108" s="622" t="s">
        <v>466</v>
      </c>
      <c r="D108" s="641"/>
      <c r="E108" s="637"/>
      <c r="F108" s="638"/>
      <c r="G108" s="637"/>
    </row>
    <row r="109" spans="1:7" x14ac:dyDescent="0.35">
      <c r="A109" s="636"/>
      <c r="B109" s="627">
        <v>5</v>
      </c>
      <c r="C109" s="622" t="s">
        <v>382</v>
      </c>
      <c r="D109" s="641"/>
      <c r="E109" s="637"/>
      <c r="F109" s="638"/>
      <c r="G109" s="637"/>
    </row>
    <row r="110" spans="1:7" x14ac:dyDescent="0.35">
      <c r="A110" s="636"/>
      <c r="B110" s="627">
        <v>6</v>
      </c>
      <c r="C110" s="622" t="s">
        <v>467</v>
      </c>
      <c r="D110" s="641"/>
      <c r="E110" s="637"/>
      <c r="F110" s="638"/>
      <c r="G110" s="637"/>
    </row>
    <row r="111" spans="1:7" x14ac:dyDescent="0.35">
      <c r="A111" s="636"/>
      <c r="B111" s="627">
        <v>7</v>
      </c>
      <c r="C111" s="622" t="s">
        <v>468</v>
      </c>
      <c r="D111" s="641"/>
      <c r="E111" s="637"/>
      <c r="F111" s="638"/>
      <c r="G111" s="637"/>
    </row>
    <row r="112" spans="1:7" x14ac:dyDescent="0.35">
      <c r="A112" s="636"/>
      <c r="B112" s="627">
        <v>8</v>
      </c>
      <c r="C112" s="622" t="s">
        <v>469</v>
      </c>
      <c r="D112" s="641"/>
      <c r="E112" s="637"/>
      <c r="F112" s="638"/>
      <c r="G112" s="637"/>
    </row>
    <row r="113" spans="1:7" x14ac:dyDescent="0.35">
      <c r="A113" s="636" t="s">
        <v>992</v>
      </c>
      <c r="B113" s="627">
        <v>1</v>
      </c>
      <c r="C113" s="228" t="s">
        <v>541</v>
      </c>
      <c r="D113" s="627">
        <v>19</v>
      </c>
      <c r="E113" s="633" t="s">
        <v>334</v>
      </c>
      <c r="F113" s="632">
        <v>3</v>
      </c>
      <c r="G113" s="632" t="s">
        <v>846</v>
      </c>
    </row>
    <row r="114" spans="1:7" x14ac:dyDescent="0.35">
      <c r="A114" s="636"/>
      <c r="B114" s="627">
        <v>2</v>
      </c>
      <c r="C114" s="622" t="s">
        <v>542</v>
      </c>
      <c r="D114" s="641"/>
      <c r="E114" s="637"/>
      <c r="F114" s="638"/>
      <c r="G114" s="637"/>
    </row>
    <row r="115" spans="1:7" x14ac:dyDescent="0.35">
      <c r="A115" s="636"/>
      <c r="B115" s="627">
        <v>3</v>
      </c>
      <c r="C115" s="622" t="s">
        <v>543</v>
      </c>
      <c r="D115" s="641"/>
      <c r="E115" s="637"/>
      <c r="F115" s="638"/>
      <c r="G115" s="637"/>
    </row>
    <row r="116" spans="1:7" x14ac:dyDescent="0.35">
      <c r="A116" s="636"/>
      <c r="B116" s="627">
        <v>4</v>
      </c>
      <c r="C116" s="622" t="s">
        <v>566</v>
      </c>
      <c r="D116" s="641"/>
      <c r="E116" s="637"/>
      <c r="F116" s="638"/>
      <c r="G116" s="637"/>
    </row>
    <row r="117" spans="1:7" x14ac:dyDescent="0.35">
      <c r="A117" s="636"/>
      <c r="B117" s="627">
        <v>5</v>
      </c>
      <c r="C117" s="622" t="s">
        <v>578</v>
      </c>
      <c r="D117" s="641"/>
      <c r="E117" s="637"/>
      <c r="F117" s="638"/>
      <c r="G117" s="637"/>
    </row>
    <row r="118" spans="1:7" ht="29" x14ac:dyDescent="0.35">
      <c r="A118" s="636"/>
      <c r="B118" s="627">
        <v>6</v>
      </c>
      <c r="C118" s="228" t="s">
        <v>557</v>
      </c>
      <c r="D118" s="627">
        <v>20</v>
      </c>
      <c r="E118" s="633" t="s">
        <v>809</v>
      </c>
      <c r="F118" s="632">
        <v>4</v>
      </c>
      <c r="G118" s="632" t="s">
        <v>847</v>
      </c>
    </row>
    <row r="119" spans="1:7" x14ac:dyDescent="0.35">
      <c r="A119" s="636"/>
      <c r="B119" s="627">
        <v>7</v>
      </c>
      <c r="C119" s="622" t="s">
        <v>560</v>
      </c>
      <c r="D119" s="641"/>
      <c r="E119" s="637"/>
      <c r="F119" s="638"/>
      <c r="G119" s="637"/>
    </row>
    <row r="120" spans="1:7" x14ac:dyDescent="0.35">
      <c r="A120" s="636"/>
      <c r="B120" s="627">
        <v>8</v>
      </c>
      <c r="C120" s="622" t="s">
        <v>568</v>
      </c>
      <c r="D120" s="641"/>
      <c r="E120" s="637"/>
      <c r="F120" s="638"/>
      <c r="G120" s="637"/>
    </row>
    <row r="121" spans="1:7" x14ac:dyDescent="0.35">
      <c r="A121" s="636"/>
      <c r="B121" s="627">
        <v>9</v>
      </c>
      <c r="C121" s="622" t="s">
        <v>558</v>
      </c>
      <c r="D121" s="641"/>
      <c r="E121" s="637"/>
      <c r="F121" s="638"/>
      <c r="G121" s="637"/>
    </row>
    <row r="122" spans="1:7" x14ac:dyDescent="0.35">
      <c r="A122" s="636"/>
      <c r="B122" s="627">
        <v>10</v>
      </c>
      <c r="C122" s="622" t="s">
        <v>559</v>
      </c>
      <c r="D122" s="641"/>
      <c r="E122" s="637"/>
      <c r="F122" s="638"/>
      <c r="G122" s="637"/>
    </row>
    <row r="123" spans="1:7" ht="29" x14ac:dyDescent="0.35">
      <c r="A123" s="636"/>
      <c r="B123" s="627">
        <v>11</v>
      </c>
      <c r="C123" s="622" t="s">
        <v>561</v>
      </c>
      <c r="D123" s="641"/>
      <c r="E123" s="637"/>
      <c r="F123" s="638"/>
      <c r="G123" s="637"/>
    </row>
    <row r="124" spans="1:7" x14ac:dyDescent="0.35">
      <c r="A124" s="636"/>
      <c r="B124" s="627">
        <v>12</v>
      </c>
      <c r="C124" s="622"/>
      <c r="D124" s="641"/>
      <c r="E124" s="637"/>
      <c r="F124" s="638"/>
      <c r="G124" s="637"/>
    </row>
    <row r="125" spans="1:7" x14ac:dyDescent="0.35">
      <c r="A125" s="636"/>
      <c r="B125" s="627">
        <v>13</v>
      </c>
      <c r="C125" s="622"/>
      <c r="D125" s="641"/>
      <c r="E125" s="637"/>
      <c r="F125" s="638"/>
      <c r="G125" s="637"/>
    </row>
    <row r="126" spans="1:7" x14ac:dyDescent="0.35">
      <c r="A126" s="636"/>
      <c r="B126" s="627">
        <v>14</v>
      </c>
      <c r="C126" s="622"/>
      <c r="D126" s="641"/>
      <c r="E126" s="637"/>
      <c r="F126" s="638"/>
      <c r="G126" s="637"/>
    </row>
    <row r="127" spans="1:7" x14ac:dyDescent="0.35">
      <c r="A127" s="636"/>
      <c r="B127" s="627">
        <v>15</v>
      </c>
      <c r="C127" s="622"/>
      <c r="D127" s="641"/>
      <c r="E127" s="637"/>
      <c r="F127" s="638"/>
      <c r="G127" s="637"/>
    </row>
    <row r="128" spans="1:7" x14ac:dyDescent="0.35">
      <c r="A128" s="636"/>
      <c r="B128" s="627">
        <v>16</v>
      </c>
      <c r="C128" s="228" t="s">
        <v>554</v>
      </c>
      <c r="D128" s="627">
        <v>21</v>
      </c>
      <c r="E128" s="633" t="s">
        <v>808</v>
      </c>
      <c r="F128" s="632">
        <v>3</v>
      </c>
      <c r="G128" s="632" t="s">
        <v>848</v>
      </c>
    </row>
    <row r="129" spans="1:7" x14ac:dyDescent="0.35">
      <c r="A129" s="636"/>
      <c r="B129" s="627">
        <v>17</v>
      </c>
      <c r="C129" s="622" t="s">
        <v>555</v>
      </c>
      <c r="D129" s="641"/>
      <c r="E129" s="637"/>
      <c r="F129" s="638"/>
      <c r="G129" s="637"/>
    </row>
    <row r="130" spans="1:7" ht="29" x14ac:dyDescent="0.35">
      <c r="A130" s="636"/>
      <c r="B130" s="627">
        <v>18</v>
      </c>
      <c r="C130" s="622" t="s">
        <v>556</v>
      </c>
      <c r="D130" s="641"/>
      <c r="E130" s="637"/>
      <c r="F130" s="638"/>
      <c r="G130" s="637"/>
    </row>
    <row r="131" spans="1:7" x14ac:dyDescent="0.35">
      <c r="A131" s="636"/>
      <c r="B131" s="627">
        <v>19</v>
      </c>
      <c r="C131" s="622"/>
      <c r="D131" s="641"/>
      <c r="E131" s="637"/>
      <c r="F131" s="638"/>
      <c r="G131" s="637"/>
    </row>
    <row r="132" spans="1:7" x14ac:dyDescent="0.35">
      <c r="A132" s="636"/>
      <c r="B132" s="627">
        <v>20</v>
      </c>
      <c r="C132" s="622"/>
      <c r="D132" s="641"/>
      <c r="E132" s="637"/>
      <c r="F132" s="638"/>
      <c r="G132" s="637"/>
    </row>
    <row r="133" spans="1:7" x14ac:dyDescent="0.35">
      <c r="A133" s="636"/>
      <c r="B133" s="627">
        <v>21</v>
      </c>
      <c r="C133" s="622"/>
      <c r="D133" s="641"/>
      <c r="E133" s="637"/>
      <c r="F133" s="638"/>
      <c r="G133" s="637"/>
    </row>
    <row r="134" spans="1:7" x14ac:dyDescent="0.35">
      <c r="A134" s="636"/>
      <c r="B134" s="627">
        <v>22</v>
      </c>
      <c r="C134" s="622"/>
      <c r="D134" s="641"/>
      <c r="E134" s="637"/>
      <c r="F134" s="638"/>
      <c r="G134" s="637"/>
    </row>
    <row r="135" spans="1:7" x14ac:dyDescent="0.35">
      <c r="A135" s="636"/>
      <c r="B135" s="627">
        <v>23</v>
      </c>
      <c r="C135" s="228" t="s">
        <v>1148</v>
      </c>
      <c r="D135" s="627">
        <v>22</v>
      </c>
      <c r="E135" s="633" t="s">
        <v>878</v>
      </c>
      <c r="F135" s="632">
        <v>3</v>
      </c>
      <c r="G135" s="632" t="s">
        <v>849</v>
      </c>
    </row>
    <row r="136" spans="1:7" x14ac:dyDescent="0.35">
      <c r="A136" s="636"/>
      <c r="B136" s="627">
        <v>24</v>
      </c>
      <c r="C136" s="622" t="s">
        <v>548</v>
      </c>
      <c r="D136" s="641"/>
      <c r="E136" s="637"/>
      <c r="F136" s="638"/>
      <c r="G136" s="637"/>
    </row>
    <row r="137" spans="1:7" x14ac:dyDescent="0.35">
      <c r="A137" s="636"/>
      <c r="B137" s="627">
        <v>25</v>
      </c>
      <c r="C137" s="622" t="s">
        <v>549</v>
      </c>
      <c r="D137" s="641"/>
      <c r="E137" s="637"/>
      <c r="F137" s="638"/>
      <c r="G137" s="637"/>
    </row>
    <row r="138" spans="1:7" ht="29" x14ac:dyDescent="0.35">
      <c r="A138" s="636"/>
      <c r="B138" s="627">
        <v>26</v>
      </c>
      <c r="C138" s="622" t="s">
        <v>551</v>
      </c>
      <c r="D138" s="641"/>
      <c r="E138" s="637"/>
      <c r="F138" s="638"/>
      <c r="G138" s="637"/>
    </row>
    <row r="139" spans="1:7" x14ac:dyDescent="0.35">
      <c r="A139" s="636"/>
      <c r="B139" s="627">
        <v>27</v>
      </c>
      <c r="C139" s="622"/>
      <c r="D139" s="641"/>
      <c r="E139" s="637"/>
      <c r="F139" s="638"/>
      <c r="G139" s="637"/>
    </row>
    <row r="140" spans="1:7" x14ac:dyDescent="0.35">
      <c r="A140" s="636"/>
      <c r="B140" s="627">
        <v>28</v>
      </c>
      <c r="C140" s="228" t="s">
        <v>341</v>
      </c>
      <c r="D140" s="627">
        <v>23</v>
      </c>
      <c r="E140" s="633" t="s">
        <v>810</v>
      </c>
      <c r="F140" s="632">
        <v>4</v>
      </c>
      <c r="G140" s="632" t="s">
        <v>850</v>
      </c>
    </row>
    <row r="141" spans="1:7" x14ac:dyDescent="0.35">
      <c r="A141" s="636"/>
      <c r="B141" s="627">
        <v>29</v>
      </c>
      <c r="C141" s="622" t="s">
        <v>544</v>
      </c>
      <c r="D141" s="641"/>
      <c r="E141" s="637"/>
      <c r="F141" s="638"/>
      <c r="G141" s="637"/>
    </row>
    <row r="142" spans="1:7" x14ac:dyDescent="0.35">
      <c r="A142" s="636"/>
      <c r="B142" s="627">
        <v>30</v>
      </c>
      <c r="C142" s="622" t="s">
        <v>550</v>
      </c>
      <c r="D142" s="641"/>
      <c r="E142" s="637"/>
      <c r="F142" s="638"/>
      <c r="G142" s="637"/>
    </row>
    <row r="143" spans="1:7" x14ac:dyDescent="0.35">
      <c r="A143" s="636"/>
      <c r="B143" s="627">
        <v>31</v>
      </c>
      <c r="C143" s="622" t="s">
        <v>545</v>
      </c>
      <c r="D143" s="641"/>
      <c r="E143" s="637"/>
      <c r="F143" s="638"/>
      <c r="G143" s="637"/>
    </row>
    <row r="144" spans="1:7" x14ac:dyDescent="0.35">
      <c r="A144" s="636"/>
      <c r="B144" s="627">
        <v>32</v>
      </c>
      <c r="C144" s="622" t="s">
        <v>546</v>
      </c>
      <c r="D144" s="641"/>
      <c r="E144" s="637"/>
      <c r="F144" s="638"/>
      <c r="G144" s="637"/>
    </row>
    <row r="145" spans="1:7" x14ac:dyDescent="0.35">
      <c r="A145" s="636"/>
      <c r="B145" s="627">
        <v>33</v>
      </c>
      <c r="C145" s="622" t="s">
        <v>547</v>
      </c>
      <c r="D145" s="641"/>
      <c r="E145" s="637"/>
      <c r="F145" s="638"/>
      <c r="G145" s="637"/>
    </row>
    <row r="146" spans="1:7" x14ac:dyDescent="0.35">
      <c r="A146" s="636"/>
      <c r="B146" s="627">
        <v>34</v>
      </c>
      <c r="C146" s="622"/>
      <c r="D146" s="641"/>
      <c r="E146" s="637"/>
      <c r="F146" s="638"/>
      <c r="G146" s="637"/>
    </row>
    <row r="147" spans="1:7" x14ac:dyDescent="0.35">
      <c r="A147" s="636"/>
      <c r="B147" s="627">
        <v>35</v>
      </c>
      <c r="C147" s="622"/>
      <c r="D147" s="641"/>
      <c r="E147" s="637"/>
      <c r="F147" s="638"/>
      <c r="G147" s="637"/>
    </row>
    <row r="148" spans="1:7" x14ac:dyDescent="0.35">
      <c r="A148" s="636"/>
      <c r="B148" s="627">
        <v>36</v>
      </c>
      <c r="C148" s="622"/>
      <c r="D148" s="641"/>
      <c r="E148" s="637"/>
      <c r="F148" s="638"/>
      <c r="G148" s="637"/>
    </row>
    <row r="149" spans="1:7" x14ac:dyDescent="0.35">
      <c r="A149" s="636"/>
      <c r="B149" s="627">
        <v>37</v>
      </c>
      <c r="C149" s="622"/>
      <c r="D149" s="641"/>
      <c r="E149" s="637"/>
      <c r="F149" s="638"/>
      <c r="G149" s="637"/>
    </row>
    <row r="150" spans="1:7" x14ac:dyDescent="0.35">
      <c r="A150" s="636"/>
      <c r="B150" s="627">
        <v>38</v>
      </c>
      <c r="C150" s="622"/>
      <c r="D150" s="641"/>
      <c r="E150" s="637"/>
      <c r="F150" s="638"/>
      <c r="G150" s="637"/>
    </row>
    <row r="151" spans="1:7" x14ac:dyDescent="0.35">
      <c r="A151" s="636"/>
      <c r="B151" s="627">
        <v>39</v>
      </c>
      <c r="C151" s="622"/>
      <c r="D151" s="641"/>
      <c r="E151" s="637"/>
      <c r="F151" s="638"/>
      <c r="G151" s="637"/>
    </row>
    <row r="152" spans="1:7" x14ac:dyDescent="0.35">
      <c r="A152" s="636"/>
      <c r="B152" s="627">
        <v>40</v>
      </c>
      <c r="C152" s="228" t="s">
        <v>552</v>
      </c>
      <c r="D152" s="627">
        <v>24</v>
      </c>
      <c r="E152" s="633" t="s">
        <v>337</v>
      </c>
      <c r="F152" s="632">
        <v>4</v>
      </c>
      <c r="G152" s="632" t="s">
        <v>851</v>
      </c>
    </row>
    <row r="153" spans="1:7" x14ac:dyDescent="0.35">
      <c r="A153" s="636"/>
      <c r="B153" s="627">
        <v>41</v>
      </c>
      <c r="C153" s="622" t="s">
        <v>567</v>
      </c>
      <c r="D153" s="641"/>
      <c r="E153" s="637"/>
      <c r="F153" s="638"/>
      <c r="G153" s="637"/>
    </row>
    <row r="154" spans="1:7" x14ac:dyDescent="0.35">
      <c r="A154" s="636"/>
      <c r="B154" s="627">
        <v>42</v>
      </c>
      <c r="C154" s="622" t="s">
        <v>553</v>
      </c>
      <c r="D154" s="641"/>
      <c r="E154" s="637"/>
      <c r="F154" s="638"/>
      <c r="G154" s="637"/>
    </row>
    <row r="155" spans="1:7" x14ac:dyDescent="0.35">
      <c r="A155" s="636"/>
      <c r="B155" s="627">
        <v>43</v>
      </c>
      <c r="C155" s="622"/>
      <c r="D155" s="641"/>
      <c r="E155" s="637"/>
      <c r="F155" s="638"/>
      <c r="G155" s="637"/>
    </row>
    <row r="156" spans="1:7" x14ac:dyDescent="0.35">
      <c r="A156" s="636"/>
      <c r="B156" s="627">
        <v>44</v>
      </c>
      <c r="C156" s="622"/>
      <c r="D156" s="641"/>
      <c r="E156" s="637"/>
      <c r="F156" s="638"/>
      <c r="G156" s="637"/>
    </row>
    <row r="157" spans="1:7" x14ac:dyDescent="0.35">
      <c r="A157" s="636"/>
      <c r="B157" s="627">
        <v>45</v>
      </c>
      <c r="C157" s="622"/>
      <c r="D157" s="641"/>
      <c r="E157" s="637"/>
      <c r="F157" s="638"/>
      <c r="G157" s="637"/>
    </row>
    <row r="158" spans="1:7" x14ac:dyDescent="0.35">
      <c r="A158" s="636"/>
      <c r="B158" s="627">
        <v>46</v>
      </c>
      <c r="C158" s="622"/>
      <c r="D158" s="641"/>
      <c r="E158" s="637"/>
      <c r="F158" s="638"/>
      <c r="G158" s="637"/>
    </row>
    <row r="159" spans="1:7" x14ac:dyDescent="0.35">
      <c r="A159" s="636"/>
      <c r="B159" s="627">
        <v>47</v>
      </c>
      <c r="C159" s="622"/>
      <c r="D159" s="641"/>
      <c r="E159" s="637"/>
      <c r="F159" s="638"/>
      <c r="G159" s="637"/>
    </row>
    <row r="160" spans="1:7" x14ac:dyDescent="0.35">
      <c r="A160" s="636"/>
      <c r="B160" s="627">
        <v>48</v>
      </c>
      <c r="C160" s="622"/>
      <c r="D160" s="641"/>
      <c r="E160" s="637"/>
      <c r="F160" s="638"/>
      <c r="G160" s="637"/>
    </row>
    <row r="161" spans="1:7" x14ac:dyDescent="0.35">
      <c r="A161" s="636"/>
      <c r="B161" s="627">
        <v>49</v>
      </c>
      <c r="C161" s="622"/>
      <c r="D161" s="641"/>
      <c r="E161" s="637"/>
      <c r="F161" s="638"/>
      <c r="G161" s="637"/>
    </row>
    <row r="162" spans="1:7" x14ac:dyDescent="0.35">
      <c r="A162" s="636"/>
      <c r="B162" s="627">
        <v>50</v>
      </c>
      <c r="C162" s="622"/>
      <c r="D162" s="641"/>
      <c r="E162" s="637"/>
      <c r="F162" s="638"/>
      <c r="G162" s="637"/>
    </row>
    <row r="163" spans="1:7" x14ac:dyDescent="0.35">
      <c r="A163" s="636"/>
      <c r="B163" s="627">
        <v>51</v>
      </c>
      <c r="C163" s="228" t="s">
        <v>822</v>
      </c>
      <c r="D163" s="627">
        <v>25</v>
      </c>
      <c r="E163" s="635" t="s">
        <v>822</v>
      </c>
      <c r="F163" s="634">
        <v>2</v>
      </c>
      <c r="G163" s="634" t="s">
        <v>871</v>
      </c>
    </row>
    <row r="164" spans="1:7" x14ac:dyDescent="0.35">
      <c r="A164" s="636"/>
      <c r="B164" s="627">
        <v>52</v>
      </c>
      <c r="C164" s="622"/>
      <c r="D164" s="641"/>
      <c r="E164" s="637"/>
      <c r="F164" s="638"/>
      <c r="G164" s="637"/>
    </row>
    <row r="165" spans="1:7" x14ac:dyDescent="0.35">
      <c r="A165" s="636"/>
      <c r="B165" s="627">
        <v>53</v>
      </c>
      <c r="C165" s="622"/>
      <c r="D165" s="641"/>
      <c r="E165" s="637"/>
      <c r="F165" s="638"/>
      <c r="G165" s="637"/>
    </row>
    <row r="166" spans="1:7" x14ac:dyDescent="0.35">
      <c r="A166" s="636"/>
      <c r="B166" s="627">
        <v>54</v>
      </c>
      <c r="C166" s="622"/>
      <c r="D166" s="641"/>
      <c r="E166" s="637"/>
      <c r="F166" s="638"/>
      <c r="G166" s="637"/>
    </row>
    <row r="167" spans="1:7" x14ac:dyDescent="0.35">
      <c r="A167" s="636"/>
      <c r="B167" s="627">
        <v>55</v>
      </c>
      <c r="C167" s="622"/>
      <c r="D167" s="641"/>
      <c r="E167" s="637"/>
      <c r="F167" s="638"/>
      <c r="G167" s="637"/>
    </row>
    <row r="168" spans="1:7" x14ac:dyDescent="0.35">
      <c r="A168" s="636"/>
      <c r="B168" s="627">
        <v>56</v>
      </c>
      <c r="C168" s="622"/>
      <c r="D168" s="641"/>
      <c r="E168" s="637"/>
      <c r="F168" s="638"/>
      <c r="G168" s="637"/>
    </row>
    <row r="169" spans="1:7" x14ac:dyDescent="0.35">
      <c r="A169" s="636"/>
      <c r="B169" s="627">
        <v>57</v>
      </c>
      <c r="C169" s="228" t="s">
        <v>823</v>
      </c>
      <c r="D169" s="627">
        <v>26</v>
      </c>
      <c r="E169" s="635" t="s">
        <v>823</v>
      </c>
      <c r="F169" s="634">
        <v>2</v>
      </c>
      <c r="G169" s="634" t="s">
        <v>872</v>
      </c>
    </row>
    <row r="170" spans="1:7" x14ac:dyDescent="0.35">
      <c r="A170" s="636"/>
      <c r="B170" s="627">
        <v>58</v>
      </c>
      <c r="C170" s="622"/>
      <c r="D170" s="641"/>
      <c r="E170" s="637"/>
      <c r="F170" s="638"/>
      <c r="G170" s="637"/>
    </row>
    <row r="171" spans="1:7" x14ac:dyDescent="0.35">
      <c r="A171" s="636"/>
      <c r="B171" s="627">
        <v>59</v>
      </c>
      <c r="C171" s="622"/>
      <c r="D171" s="641"/>
      <c r="E171" s="637"/>
      <c r="F171" s="638"/>
      <c r="G171" s="637"/>
    </row>
    <row r="172" spans="1:7" x14ac:dyDescent="0.35">
      <c r="A172" s="636"/>
      <c r="B172" s="627">
        <v>60</v>
      </c>
      <c r="C172" s="622"/>
      <c r="D172" s="641"/>
      <c r="E172" s="637"/>
      <c r="F172" s="638"/>
      <c r="G172" s="637"/>
    </row>
    <row r="173" spans="1:7" x14ac:dyDescent="0.35">
      <c r="A173" s="636"/>
      <c r="B173" s="627">
        <v>61</v>
      </c>
      <c r="C173" s="622"/>
      <c r="D173" s="641"/>
      <c r="E173" s="637"/>
      <c r="F173" s="638"/>
      <c r="G173" s="637"/>
    </row>
    <row r="174" spans="1:7" x14ac:dyDescent="0.35">
      <c r="A174" s="636"/>
      <c r="B174" s="627">
        <v>62</v>
      </c>
      <c r="C174" s="622"/>
      <c r="D174" s="641"/>
      <c r="E174" s="637"/>
      <c r="F174" s="638"/>
      <c r="G174" s="637"/>
    </row>
    <row r="175" spans="1:7" x14ac:dyDescent="0.35">
      <c r="A175" s="636"/>
      <c r="B175" s="627">
        <v>63</v>
      </c>
      <c r="C175" s="228" t="s">
        <v>834</v>
      </c>
      <c r="D175" s="627">
        <v>27</v>
      </c>
      <c r="E175" s="635" t="s">
        <v>834</v>
      </c>
      <c r="F175" s="634">
        <v>2</v>
      </c>
      <c r="G175" s="634" t="s">
        <v>883</v>
      </c>
    </row>
    <row r="176" spans="1:7" x14ac:dyDescent="0.35">
      <c r="A176" s="636"/>
      <c r="B176" s="627">
        <v>64</v>
      </c>
      <c r="C176" s="622"/>
      <c r="D176" s="641"/>
      <c r="E176" s="637"/>
      <c r="F176" s="638"/>
      <c r="G176" s="637"/>
    </row>
    <row r="177" spans="1:7" x14ac:dyDescent="0.35">
      <c r="A177" s="636"/>
      <c r="B177" s="627">
        <v>65</v>
      </c>
      <c r="C177" s="622"/>
      <c r="D177" s="641"/>
      <c r="E177" s="637"/>
      <c r="F177" s="638"/>
      <c r="G177" s="637"/>
    </row>
    <row r="178" spans="1:7" x14ac:dyDescent="0.35">
      <c r="A178" s="636"/>
      <c r="B178" s="627">
        <v>66</v>
      </c>
      <c r="C178" s="622"/>
      <c r="D178" s="641"/>
      <c r="E178" s="637"/>
      <c r="F178" s="638"/>
      <c r="G178" s="637"/>
    </row>
    <row r="179" spans="1:7" x14ac:dyDescent="0.35">
      <c r="A179" s="636"/>
      <c r="B179" s="627">
        <v>67</v>
      </c>
      <c r="C179" s="622"/>
      <c r="D179" s="641"/>
      <c r="E179" s="637"/>
      <c r="F179" s="638"/>
      <c r="G179" s="637"/>
    </row>
    <row r="180" spans="1:7" x14ac:dyDescent="0.35">
      <c r="A180" s="636"/>
      <c r="B180" s="627">
        <v>68</v>
      </c>
      <c r="C180" s="228" t="s">
        <v>835</v>
      </c>
      <c r="D180" s="627">
        <v>28</v>
      </c>
      <c r="E180" s="635" t="s">
        <v>835</v>
      </c>
      <c r="F180" s="634">
        <v>2</v>
      </c>
      <c r="G180" s="634" t="s">
        <v>884</v>
      </c>
    </row>
    <row r="181" spans="1:7" x14ac:dyDescent="0.35">
      <c r="A181" s="636"/>
      <c r="B181" s="627">
        <v>69</v>
      </c>
      <c r="C181" s="622"/>
      <c r="D181" s="641"/>
      <c r="E181" s="637"/>
      <c r="F181" s="638"/>
      <c r="G181" s="637"/>
    </row>
    <row r="182" spans="1:7" x14ac:dyDescent="0.35">
      <c r="A182" s="636"/>
      <c r="B182" s="627">
        <v>70</v>
      </c>
      <c r="C182" s="622"/>
      <c r="D182" s="641"/>
      <c r="E182" s="637"/>
      <c r="F182" s="638"/>
      <c r="G182" s="637"/>
    </row>
    <row r="183" spans="1:7" x14ac:dyDescent="0.35">
      <c r="A183" s="636"/>
      <c r="B183" s="627">
        <v>71</v>
      </c>
      <c r="C183" s="622"/>
      <c r="D183" s="641"/>
      <c r="E183" s="637"/>
      <c r="F183" s="638"/>
      <c r="G183" s="637"/>
    </row>
    <row r="184" spans="1:7" x14ac:dyDescent="0.35">
      <c r="A184" s="636"/>
      <c r="B184" s="627">
        <v>72</v>
      </c>
      <c r="C184" s="622"/>
      <c r="D184" s="641"/>
      <c r="E184" s="637"/>
      <c r="F184" s="638"/>
      <c r="G184" s="637"/>
    </row>
    <row r="185" spans="1:7" x14ac:dyDescent="0.35">
      <c r="A185" s="636"/>
      <c r="B185" s="627">
        <v>73</v>
      </c>
      <c r="C185" s="228" t="s">
        <v>824</v>
      </c>
      <c r="D185" s="627">
        <v>29</v>
      </c>
      <c r="E185" s="635" t="s">
        <v>824</v>
      </c>
      <c r="F185" s="634">
        <v>2</v>
      </c>
      <c r="G185" s="634" t="s">
        <v>885</v>
      </c>
    </row>
    <row r="186" spans="1:7" x14ac:dyDescent="0.35">
      <c r="A186" s="636"/>
      <c r="B186" s="627">
        <v>74</v>
      </c>
      <c r="C186" s="622"/>
      <c r="D186" s="641"/>
      <c r="E186" s="637"/>
      <c r="F186" s="638"/>
      <c r="G186" s="637"/>
    </row>
    <row r="187" spans="1:7" x14ac:dyDescent="0.35">
      <c r="A187" s="636"/>
      <c r="B187" s="627">
        <v>75</v>
      </c>
      <c r="C187" s="622"/>
      <c r="D187" s="641"/>
      <c r="E187" s="637"/>
      <c r="F187" s="638"/>
      <c r="G187" s="637"/>
    </row>
    <row r="188" spans="1:7" x14ac:dyDescent="0.35">
      <c r="A188" s="636"/>
      <c r="B188" s="627">
        <v>76</v>
      </c>
      <c r="C188" s="622"/>
      <c r="D188" s="641"/>
      <c r="E188" s="637"/>
      <c r="F188" s="638"/>
      <c r="G188" s="637"/>
    </row>
    <row r="189" spans="1:7" x14ac:dyDescent="0.35">
      <c r="A189" s="636" t="s">
        <v>993</v>
      </c>
      <c r="B189" s="627">
        <v>1</v>
      </c>
      <c r="C189" s="228" t="s">
        <v>496</v>
      </c>
      <c r="D189" s="627">
        <v>30</v>
      </c>
      <c r="E189" s="633" t="s">
        <v>812</v>
      </c>
      <c r="F189" s="632">
        <v>4</v>
      </c>
      <c r="G189" s="632" t="s">
        <v>852</v>
      </c>
    </row>
    <row r="190" spans="1:7" x14ac:dyDescent="0.35">
      <c r="A190" s="636"/>
      <c r="B190" s="627">
        <v>2</v>
      </c>
      <c r="C190" s="622" t="s">
        <v>489</v>
      </c>
      <c r="D190" s="641"/>
      <c r="E190" s="637"/>
      <c r="F190" s="638"/>
      <c r="G190" s="637"/>
    </row>
    <row r="191" spans="1:7" x14ac:dyDescent="0.35">
      <c r="A191" s="636"/>
      <c r="B191" s="627">
        <v>3</v>
      </c>
      <c r="C191" s="622" t="s">
        <v>490</v>
      </c>
      <c r="D191" s="641"/>
      <c r="E191" s="637"/>
      <c r="F191" s="638"/>
      <c r="G191" s="637"/>
    </row>
    <row r="192" spans="1:7" x14ac:dyDescent="0.35">
      <c r="A192" s="636"/>
      <c r="B192" s="627">
        <v>4</v>
      </c>
      <c r="C192" s="622" t="s">
        <v>491</v>
      </c>
      <c r="D192" s="641"/>
      <c r="E192" s="637"/>
      <c r="F192" s="638"/>
      <c r="G192" s="637"/>
    </row>
    <row r="193" spans="1:7" x14ac:dyDescent="0.35">
      <c r="A193" s="636"/>
      <c r="B193" s="627">
        <v>5</v>
      </c>
      <c r="C193" s="622" t="s">
        <v>492</v>
      </c>
      <c r="D193" s="641"/>
      <c r="E193" s="637"/>
      <c r="F193" s="638"/>
      <c r="G193" s="637"/>
    </row>
    <row r="194" spans="1:7" x14ac:dyDescent="0.35">
      <c r="A194" s="636"/>
      <c r="B194" s="627">
        <v>6</v>
      </c>
      <c r="C194" s="622" t="s">
        <v>565</v>
      </c>
      <c r="D194" s="641"/>
      <c r="E194" s="637"/>
      <c r="F194" s="638"/>
      <c r="G194" s="637"/>
    </row>
    <row r="195" spans="1:7" ht="29" x14ac:dyDescent="0.35">
      <c r="A195" s="636"/>
      <c r="B195" s="627">
        <v>7</v>
      </c>
      <c r="C195" s="622" t="s">
        <v>576</v>
      </c>
      <c r="D195" s="641"/>
      <c r="E195" s="637"/>
      <c r="F195" s="638"/>
      <c r="G195" s="637"/>
    </row>
    <row r="196" spans="1:7" x14ac:dyDescent="0.35">
      <c r="A196" s="636"/>
      <c r="B196" s="627">
        <v>8</v>
      </c>
      <c r="C196" s="622"/>
      <c r="D196" s="641"/>
      <c r="E196" s="637"/>
      <c r="F196" s="638"/>
      <c r="G196" s="637"/>
    </row>
    <row r="197" spans="1:7" x14ac:dyDescent="0.35">
      <c r="A197" s="636"/>
      <c r="B197" s="627">
        <v>9</v>
      </c>
      <c r="C197" s="622"/>
      <c r="D197" s="641"/>
      <c r="E197" s="637"/>
      <c r="F197" s="638"/>
      <c r="G197" s="637"/>
    </row>
    <row r="198" spans="1:7" x14ac:dyDescent="0.35">
      <c r="A198" s="636"/>
      <c r="B198" s="627">
        <v>10</v>
      </c>
      <c r="C198" s="622"/>
      <c r="D198" s="641"/>
      <c r="E198" s="637"/>
      <c r="F198" s="638"/>
      <c r="G198" s="637"/>
    </row>
    <row r="199" spans="1:7" x14ac:dyDescent="0.35">
      <c r="A199" s="636"/>
      <c r="B199" s="627">
        <v>11</v>
      </c>
      <c r="C199" s="228" t="s">
        <v>493</v>
      </c>
      <c r="D199" s="627">
        <v>31</v>
      </c>
      <c r="E199" s="633" t="s">
        <v>813</v>
      </c>
      <c r="F199" s="632">
        <v>4</v>
      </c>
      <c r="G199" s="632" t="s">
        <v>853</v>
      </c>
    </row>
    <row r="200" spans="1:7" x14ac:dyDescent="0.35">
      <c r="A200" s="636"/>
      <c r="B200" s="627">
        <v>12</v>
      </c>
      <c r="C200" s="622" t="s">
        <v>494</v>
      </c>
      <c r="D200" s="641"/>
      <c r="E200" s="637"/>
      <c r="F200" s="638"/>
      <c r="G200" s="637"/>
    </row>
    <row r="201" spans="1:7" x14ac:dyDescent="0.35">
      <c r="A201" s="636"/>
      <c r="B201" s="627">
        <v>13</v>
      </c>
      <c r="C201" s="622" t="s">
        <v>497</v>
      </c>
      <c r="D201" s="641"/>
      <c r="E201" s="637"/>
      <c r="F201" s="638"/>
      <c r="G201" s="637"/>
    </row>
    <row r="202" spans="1:7" x14ac:dyDescent="0.35">
      <c r="A202" s="636"/>
      <c r="B202" s="627">
        <v>14</v>
      </c>
      <c r="C202" s="622" t="s">
        <v>495</v>
      </c>
      <c r="D202" s="641"/>
      <c r="E202" s="637"/>
      <c r="F202" s="638"/>
      <c r="G202" s="637"/>
    </row>
    <row r="203" spans="1:7" x14ac:dyDescent="0.35">
      <c r="A203" s="636"/>
      <c r="B203" s="627">
        <v>15</v>
      </c>
      <c r="C203" s="622" t="s">
        <v>500</v>
      </c>
      <c r="D203" s="641"/>
      <c r="E203" s="637"/>
      <c r="F203" s="638"/>
      <c r="G203" s="637"/>
    </row>
    <row r="204" spans="1:7" x14ac:dyDescent="0.35">
      <c r="A204" s="636"/>
      <c r="B204" s="627">
        <v>16</v>
      </c>
      <c r="C204" s="622"/>
      <c r="D204" s="641"/>
      <c r="E204" s="637"/>
      <c r="F204" s="638"/>
      <c r="G204" s="637"/>
    </row>
    <row r="205" spans="1:7" x14ac:dyDescent="0.35">
      <c r="A205" s="636"/>
      <c r="B205" s="627">
        <v>17</v>
      </c>
      <c r="C205" s="622"/>
      <c r="D205" s="641"/>
      <c r="E205" s="637"/>
      <c r="F205" s="638"/>
      <c r="G205" s="637"/>
    </row>
    <row r="206" spans="1:7" x14ac:dyDescent="0.35">
      <c r="A206" s="636"/>
      <c r="B206" s="627">
        <v>18</v>
      </c>
      <c r="C206" s="622"/>
      <c r="D206" s="641"/>
      <c r="E206" s="637"/>
      <c r="F206" s="638"/>
      <c r="G206" s="637"/>
    </row>
    <row r="207" spans="1:7" x14ac:dyDescent="0.35">
      <c r="A207" s="636"/>
      <c r="B207" s="627">
        <v>19</v>
      </c>
      <c r="C207" s="622"/>
      <c r="D207" s="641"/>
      <c r="E207" s="637"/>
      <c r="F207" s="638"/>
      <c r="G207" s="637"/>
    </row>
    <row r="208" spans="1:7" x14ac:dyDescent="0.35">
      <c r="A208" s="636"/>
      <c r="B208" s="627">
        <v>20</v>
      </c>
      <c r="C208" s="622"/>
      <c r="D208" s="641"/>
      <c r="E208" s="637"/>
      <c r="F208" s="638"/>
      <c r="G208" s="637"/>
    </row>
    <row r="209" spans="1:7" ht="29" x14ac:dyDescent="0.35">
      <c r="A209" s="636" t="s">
        <v>994</v>
      </c>
      <c r="B209" s="627">
        <v>1</v>
      </c>
      <c r="C209" s="228" t="s">
        <v>874</v>
      </c>
      <c r="D209" s="627">
        <v>32</v>
      </c>
      <c r="E209" s="633" t="s">
        <v>874</v>
      </c>
      <c r="F209" s="632">
        <v>6</v>
      </c>
      <c r="G209" s="632" t="s">
        <v>854</v>
      </c>
    </row>
    <row r="210" spans="1:7" x14ac:dyDescent="0.35">
      <c r="A210" s="636"/>
      <c r="B210" s="627">
        <v>2</v>
      </c>
      <c r="C210" s="622"/>
      <c r="D210" s="641"/>
      <c r="E210" s="637"/>
      <c r="F210" s="638"/>
      <c r="G210" s="637"/>
    </row>
    <row r="211" spans="1:7" x14ac:dyDescent="0.35">
      <c r="A211" s="636"/>
      <c r="B211" s="627">
        <v>3</v>
      </c>
      <c r="C211" s="622"/>
      <c r="D211" s="641"/>
      <c r="E211" s="637"/>
      <c r="F211" s="638"/>
      <c r="G211" s="637"/>
    </row>
    <row r="212" spans="1:7" x14ac:dyDescent="0.35">
      <c r="A212" s="636"/>
      <c r="B212" s="627">
        <v>4</v>
      </c>
      <c r="C212" s="622"/>
      <c r="D212" s="641"/>
      <c r="E212" s="637"/>
      <c r="F212" s="638"/>
      <c r="G212" s="637"/>
    </row>
    <row r="213" spans="1:7" x14ac:dyDescent="0.35">
      <c r="A213" s="636"/>
      <c r="B213" s="627">
        <v>5</v>
      </c>
      <c r="C213" s="622"/>
      <c r="D213" s="641"/>
      <c r="E213" s="637"/>
      <c r="F213" s="638"/>
      <c r="G213" s="637"/>
    </row>
    <row r="214" spans="1:7" x14ac:dyDescent="0.35">
      <c r="A214" s="636"/>
      <c r="B214" s="627">
        <v>6</v>
      </c>
      <c r="C214" s="622"/>
      <c r="D214" s="641"/>
      <c r="E214" s="637"/>
      <c r="F214" s="638"/>
      <c r="G214" s="637"/>
    </row>
    <row r="215" spans="1:7" x14ac:dyDescent="0.35">
      <c r="A215" s="636"/>
      <c r="B215" s="627">
        <v>7</v>
      </c>
      <c r="C215" s="622"/>
      <c r="D215" s="641"/>
      <c r="E215" s="637"/>
      <c r="F215" s="638"/>
      <c r="G215" s="637"/>
    </row>
    <row r="216" spans="1:7" x14ac:dyDescent="0.35">
      <c r="A216" s="636"/>
      <c r="B216" s="627">
        <v>8</v>
      </c>
      <c r="C216" s="622"/>
      <c r="D216" s="641"/>
      <c r="E216" s="637"/>
      <c r="F216" s="638"/>
      <c r="G216" s="637"/>
    </row>
    <row r="217" spans="1:7" x14ac:dyDescent="0.35">
      <c r="A217" s="636"/>
      <c r="B217" s="627">
        <v>9</v>
      </c>
      <c r="C217" s="622"/>
      <c r="D217" s="641"/>
      <c r="E217" s="637"/>
      <c r="F217" s="638"/>
      <c r="G217" s="637"/>
    </row>
    <row r="218" spans="1:7" x14ac:dyDescent="0.35">
      <c r="A218" s="636"/>
      <c r="B218" s="627">
        <v>10</v>
      </c>
      <c r="C218" s="622"/>
      <c r="D218" s="641"/>
      <c r="E218" s="637"/>
      <c r="F218" s="638"/>
      <c r="G218" s="637"/>
    </row>
    <row r="219" spans="1:7" x14ac:dyDescent="0.35">
      <c r="A219" s="636"/>
      <c r="B219" s="627">
        <v>11</v>
      </c>
      <c r="C219" s="622"/>
      <c r="D219" s="641"/>
      <c r="E219" s="637"/>
      <c r="F219" s="638"/>
      <c r="G219" s="637"/>
    </row>
    <row r="220" spans="1:7" x14ac:dyDescent="0.35">
      <c r="A220" s="636"/>
      <c r="B220" s="627">
        <v>12</v>
      </c>
      <c r="C220" s="622"/>
      <c r="D220" s="641"/>
      <c r="E220" s="637"/>
      <c r="F220" s="638"/>
      <c r="G220" s="637"/>
    </row>
    <row r="221" spans="1:7" x14ac:dyDescent="0.35">
      <c r="A221" s="636"/>
      <c r="B221" s="627">
        <v>13</v>
      </c>
      <c r="C221" s="622"/>
      <c r="D221" s="641"/>
      <c r="E221" s="637"/>
      <c r="F221" s="638"/>
      <c r="G221" s="637"/>
    </row>
    <row r="222" spans="1:7" x14ac:dyDescent="0.35">
      <c r="A222" s="636"/>
      <c r="B222" s="627">
        <v>14</v>
      </c>
      <c r="C222" s="622"/>
      <c r="D222" s="641"/>
      <c r="E222" s="637"/>
      <c r="F222" s="638"/>
      <c r="G222" s="637"/>
    </row>
    <row r="223" spans="1:7" x14ac:dyDescent="0.35">
      <c r="A223" s="636"/>
      <c r="B223" s="627">
        <v>15</v>
      </c>
      <c r="C223" s="622"/>
      <c r="D223" s="641"/>
      <c r="E223" s="637"/>
      <c r="F223" s="638"/>
      <c r="G223" s="637"/>
    </row>
    <row r="224" spans="1:7" x14ac:dyDescent="0.35">
      <c r="A224" s="636"/>
      <c r="B224" s="627">
        <v>16</v>
      </c>
      <c r="C224" s="622"/>
      <c r="D224" s="641"/>
      <c r="E224" s="637"/>
      <c r="F224" s="638"/>
      <c r="G224" s="637"/>
    </row>
    <row r="225" spans="1:7" x14ac:dyDescent="0.35">
      <c r="A225" s="636"/>
      <c r="B225" s="627">
        <v>17</v>
      </c>
      <c r="C225" s="622"/>
      <c r="D225" s="641"/>
      <c r="E225" s="637"/>
      <c r="F225" s="638"/>
      <c r="G225" s="637"/>
    </row>
    <row r="226" spans="1:7" ht="29" x14ac:dyDescent="0.35">
      <c r="A226" s="636"/>
      <c r="B226" s="627">
        <v>18</v>
      </c>
      <c r="C226" s="228" t="s">
        <v>875</v>
      </c>
      <c r="D226" s="627">
        <v>33</v>
      </c>
      <c r="E226" s="633" t="s">
        <v>875</v>
      </c>
      <c r="F226" s="632">
        <v>4</v>
      </c>
      <c r="G226" s="632" t="s">
        <v>855</v>
      </c>
    </row>
    <row r="227" spans="1:7" x14ac:dyDescent="0.35">
      <c r="A227" s="636"/>
      <c r="B227" s="627">
        <v>19</v>
      </c>
      <c r="C227" s="622"/>
      <c r="D227" s="641"/>
      <c r="E227" s="637"/>
      <c r="F227" s="638"/>
      <c r="G227" s="637"/>
    </row>
    <row r="228" spans="1:7" x14ac:dyDescent="0.35">
      <c r="A228" s="636"/>
      <c r="B228" s="627">
        <v>20</v>
      </c>
      <c r="C228" s="622"/>
      <c r="D228" s="641"/>
      <c r="E228" s="637"/>
      <c r="F228" s="638"/>
      <c r="G228" s="637"/>
    </row>
    <row r="229" spans="1:7" x14ac:dyDescent="0.35">
      <c r="A229" s="636"/>
      <c r="B229" s="627">
        <v>21</v>
      </c>
      <c r="C229" s="622"/>
      <c r="D229" s="641"/>
      <c r="E229" s="637"/>
      <c r="F229" s="638"/>
      <c r="G229" s="637"/>
    </row>
    <row r="230" spans="1:7" x14ac:dyDescent="0.35">
      <c r="A230" s="636"/>
      <c r="B230" s="627">
        <v>22</v>
      </c>
      <c r="C230" s="622"/>
      <c r="D230" s="641"/>
      <c r="E230" s="637"/>
      <c r="F230" s="638"/>
      <c r="G230" s="637"/>
    </row>
    <row r="231" spans="1:7" x14ac:dyDescent="0.35">
      <c r="A231" s="636"/>
      <c r="B231" s="627">
        <v>23</v>
      </c>
      <c r="C231" s="622"/>
      <c r="D231" s="641"/>
      <c r="E231" s="637"/>
      <c r="F231" s="638"/>
      <c r="G231" s="637"/>
    </row>
    <row r="232" spans="1:7" x14ac:dyDescent="0.35">
      <c r="A232" s="636"/>
      <c r="B232" s="627">
        <v>24</v>
      </c>
      <c r="C232" s="622"/>
      <c r="D232" s="641"/>
      <c r="E232" s="637"/>
      <c r="F232" s="638"/>
      <c r="G232" s="637"/>
    </row>
    <row r="233" spans="1:7" x14ac:dyDescent="0.35">
      <c r="A233" s="636"/>
      <c r="B233" s="627">
        <v>25</v>
      </c>
      <c r="C233" s="622"/>
      <c r="D233" s="641"/>
      <c r="E233" s="637"/>
      <c r="F233" s="638"/>
      <c r="G233" s="637"/>
    </row>
    <row r="234" spans="1:7" x14ac:dyDescent="0.35">
      <c r="A234" s="636"/>
      <c r="B234" s="627">
        <v>26</v>
      </c>
      <c r="C234" s="622"/>
      <c r="D234" s="641"/>
      <c r="E234" s="637"/>
      <c r="F234" s="638"/>
      <c r="G234" s="637"/>
    </row>
    <row r="235" spans="1:7" x14ac:dyDescent="0.35">
      <c r="A235" s="636"/>
      <c r="B235" s="627">
        <v>27</v>
      </c>
      <c r="C235" s="622"/>
      <c r="D235" s="641"/>
      <c r="E235" s="637"/>
      <c r="F235" s="638"/>
      <c r="G235" s="637"/>
    </row>
    <row r="236" spans="1:7" x14ac:dyDescent="0.35">
      <c r="A236" s="636"/>
      <c r="B236" s="627">
        <v>28</v>
      </c>
      <c r="C236" s="228" t="s">
        <v>995</v>
      </c>
      <c r="D236" s="627">
        <v>34</v>
      </c>
      <c r="E236" s="633" t="s">
        <v>876</v>
      </c>
      <c r="F236" s="632">
        <v>2</v>
      </c>
      <c r="G236" s="632" t="s">
        <v>856</v>
      </c>
    </row>
    <row r="237" spans="1:7" x14ac:dyDescent="0.35">
      <c r="A237" s="636"/>
      <c r="B237" s="627">
        <v>29</v>
      </c>
      <c r="C237" s="622"/>
      <c r="D237" s="641"/>
      <c r="E237" s="637"/>
      <c r="F237" s="638"/>
      <c r="G237" s="637"/>
    </row>
    <row r="238" spans="1:7" x14ac:dyDescent="0.35">
      <c r="A238" s="636"/>
      <c r="B238" s="627">
        <v>30</v>
      </c>
      <c r="C238" s="622"/>
      <c r="D238" s="641"/>
      <c r="E238" s="637"/>
      <c r="F238" s="638"/>
      <c r="G238" s="637"/>
    </row>
    <row r="239" spans="1:7" x14ac:dyDescent="0.35">
      <c r="A239" s="636"/>
      <c r="B239" s="627">
        <v>31</v>
      </c>
      <c r="C239" s="622"/>
      <c r="D239" s="641"/>
      <c r="E239" s="637"/>
      <c r="F239" s="638"/>
      <c r="G239" s="637"/>
    </row>
    <row r="240" spans="1:7" x14ac:dyDescent="0.35">
      <c r="A240" s="636"/>
      <c r="B240" s="627">
        <v>32</v>
      </c>
      <c r="C240" s="622"/>
      <c r="D240" s="641"/>
      <c r="E240" s="637"/>
      <c r="F240" s="638"/>
      <c r="G240" s="637"/>
    </row>
    <row r="241" spans="1:7" x14ac:dyDescent="0.35">
      <c r="A241" s="636"/>
      <c r="B241" s="627">
        <v>33</v>
      </c>
      <c r="C241" s="622"/>
      <c r="D241" s="641"/>
      <c r="E241" s="637"/>
      <c r="F241" s="638"/>
      <c r="G241" s="637"/>
    </row>
    <row r="242" spans="1:7" x14ac:dyDescent="0.35">
      <c r="A242" s="636"/>
      <c r="B242" s="627">
        <v>34</v>
      </c>
      <c r="C242" s="622"/>
      <c r="D242" s="641"/>
      <c r="E242" s="637"/>
      <c r="F242" s="638"/>
      <c r="G242" s="637"/>
    </row>
    <row r="243" spans="1:7" x14ac:dyDescent="0.35">
      <c r="A243" s="636"/>
      <c r="B243" s="627">
        <v>35</v>
      </c>
      <c r="C243" s="622"/>
      <c r="D243" s="641"/>
      <c r="E243" s="637"/>
      <c r="F243" s="638"/>
      <c r="G243" s="637"/>
    </row>
    <row r="244" spans="1:7" x14ac:dyDescent="0.35">
      <c r="A244" s="636"/>
      <c r="B244" s="627">
        <v>36</v>
      </c>
      <c r="C244" s="622"/>
      <c r="D244" s="641"/>
      <c r="E244" s="637"/>
      <c r="F244" s="638"/>
      <c r="G244" s="637"/>
    </row>
    <row r="245" spans="1:7" x14ac:dyDescent="0.35">
      <c r="A245" s="636"/>
      <c r="B245" s="627">
        <v>37</v>
      </c>
      <c r="C245" s="228" t="s">
        <v>996</v>
      </c>
      <c r="D245" s="627">
        <v>35</v>
      </c>
      <c r="E245" s="633" t="s">
        <v>877</v>
      </c>
      <c r="F245" s="632">
        <v>4</v>
      </c>
      <c r="G245" s="632" t="s">
        <v>857</v>
      </c>
    </row>
    <row r="246" spans="1:7" x14ac:dyDescent="0.35">
      <c r="A246" s="636"/>
      <c r="B246" s="627">
        <v>38</v>
      </c>
      <c r="C246" s="622"/>
      <c r="D246" s="641"/>
      <c r="E246" s="637"/>
      <c r="F246" s="638"/>
      <c r="G246" s="637"/>
    </row>
    <row r="247" spans="1:7" x14ac:dyDescent="0.35">
      <c r="A247" s="636"/>
      <c r="B247" s="627">
        <v>39</v>
      </c>
      <c r="C247" s="622"/>
      <c r="D247" s="641"/>
      <c r="E247" s="637"/>
      <c r="F247" s="638"/>
      <c r="G247" s="637"/>
    </row>
    <row r="248" spans="1:7" x14ac:dyDescent="0.35">
      <c r="A248" s="636"/>
      <c r="B248" s="627">
        <v>40</v>
      </c>
      <c r="C248" s="622"/>
      <c r="D248" s="641"/>
      <c r="E248" s="637"/>
      <c r="F248" s="638"/>
      <c r="G248" s="637"/>
    </row>
    <row r="249" spans="1:7" x14ac:dyDescent="0.35">
      <c r="A249" s="636"/>
      <c r="B249" s="627">
        <v>41</v>
      </c>
      <c r="C249" s="622"/>
      <c r="D249" s="641"/>
      <c r="E249" s="637"/>
      <c r="F249" s="638"/>
      <c r="G249" s="637"/>
    </row>
    <row r="250" spans="1:7" x14ac:dyDescent="0.35">
      <c r="A250" s="636"/>
      <c r="B250" s="627">
        <v>42</v>
      </c>
      <c r="C250" s="622"/>
      <c r="D250" s="641"/>
      <c r="E250" s="637"/>
      <c r="F250" s="638"/>
      <c r="G250" s="637"/>
    </row>
    <row r="251" spans="1:7" x14ac:dyDescent="0.35">
      <c r="A251" s="636"/>
      <c r="B251" s="627">
        <v>43</v>
      </c>
      <c r="C251" s="622"/>
      <c r="D251" s="641"/>
      <c r="E251" s="637"/>
      <c r="F251" s="638"/>
      <c r="G251" s="637"/>
    </row>
    <row r="252" spans="1:7" x14ac:dyDescent="0.35">
      <c r="A252" s="636"/>
      <c r="B252" s="627">
        <v>44</v>
      </c>
      <c r="C252" s="622"/>
      <c r="D252" s="641"/>
      <c r="E252" s="637"/>
      <c r="F252" s="638"/>
      <c r="G252" s="637"/>
    </row>
    <row r="253" spans="1:7" x14ac:dyDescent="0.35">
      <c r="A253" s="636"/>
      <c r="B253" s="627">
        <v>45</v>
      </c>
      <c r="C253" s="622"/>
      <c r="D253" s="641"/>
      <c r="E253" s="637"/>
      <c r="F253" s="638"/>
      <c r="G253" s="637"/>
    </row>
    <row r="254" spans="1:7" x14ac:dyDescent="0.35">
      <c r="A254" s="636"/>
      <c r="B254" s="627">
        <v>46</v>
      </c>
      <c r="C254" s="622"/>
      <c r="D254" s="641"/>
      <c r="E254" s="637"/>
      <c r="F254" s="638"/>
      <c r="G254" s="637"/>
    </row>
    <row r="255" spans="1:7" x14ac:dyDescent="0.35">
      <c r="A255" s="636" t="s">
        <v>897</v>
      </c>
      <c r="B255" s="627">
        <v>1</v>
      </c>
      <c r="C255" s="228" t="s">
        <v>815</v>
      </c>
      <c r="D255" s="627">
        <v>36</v>
      </c>
      <c r="E255" s="633" t="s">
        <v>815</v>
      </c>
      <c r="F255" s="632">
        <v>6</v>
      </c>
      <c r="G255" s="632" t="s">
        <v>858</v>
      </c>
    </row>
    <row r="256" spans="1:7" x14ac:dyDescent="0.35">
      <c r="A256" s="636"/>
      <c r="B256" s="627">
        <v>2</v>
      </c>
      <c r="C256" s="622"/>
      <c r="D256" s="641"/>
      <c r="E256" s="637"/>
      <c r="F256" s="638"/>
      <c r="G256" s="637"/>
    </row>
    <row r="257" spans="1:7" x14ac:dyDescent="0.35">
      <c r="A257" s="636"/>
      <c r="B257" s="627">
        <v>3</v>
      </c>
      <c r="C257" s="622"/>
      <c r="D257" s="641"/>
      <c r="E257" s="637"/>
      <c r="F257" s="638"/>
      <c r="G257" s="637"/>
    </row>
    <row r="258" spans="1:7" x14ac:dyDescent="0.35">
      <c r="A258" s="636"/>
      <c r="B258" s="627">
        <v>4</v>
      </c>
      <c r="C258" s="622"/>
      <c r="D258" s="641"/>
      <c r="E258" s="637"/>
      <c r="F258" s="638"/>
      <c r="G258" s="637"/>
    </row>
    <row r="259" spans="1:7" x14ac:dyDescent="0.35">
      <c r="A259" s="636"/>
      <c r="B259" s="627">
        <v>5</v>
      </c>
      <c r="C259" s="622"/>
      <c r="D259" s="641"/>
      <c r="E259" s="637"/>
      <c r="F259" s="638"/>
      <c r="G259" s="637"/>
    </row>
    <row r="260" spans="1:7" x14ac:dyDescent="0.35">
      <c r="A260" s="636"/>
      <c r="B260" s="627">
        <v>6</v>
      </c>
      <c r="C260" s="622"/>
      <c r="D260" s="641"/>
      <c r="E260" s="637"/>
      <c r="F260" s="638"/>
      <c r="G260" s="637"/>
    </row>
    <row r="261" spans="1:7" x14ac:dyDescent="0.35">
      <c r="A261" s="636"/>
      <c r="B261" s="627">
        <v>7</v>
      </c>
      <c r="C261" s="622"/>
      <c r="D261" s="641"/>
      <c r="E261" s="637"/>
      <c r="F261" s="638"/>
      <c r="G261" s="637"/>
    </row>
    <row r="262" spans="1:7" x14ac:dyDescent="0.35">
      <c r="A262" s="636"/>
      <c r="B262" s="627">
        <v>8</v>
      </c>
      <c r="C262" s="622"/>
      <c r="D262" s="641"/>
      <c r="E262" s="637"/>
      <c r="F262" s="638"/>
      <c r="G262" s="637"/>
    </row>
    <row r="263" spans="1:7" x14ac:dyDescent="0.35">
      <c r="A263" s="636"/>
      <c r="B263" s="627">
        <v>9</v>
      </c>
      <c r="C263" s="622"/>
      <c r="D263" s="641"/>
      <c r="E263" s="637"/>
      <c r="F263" s="638"/>
      <c r="G263" s="637"/>
    </row>
    <row r="264" spans="1:7" x14ac:dyDescent="0.35">
      <c r="A264" s="636"/>
      <c r="B264" s="627">
        <v>10</v>
      </c>
      <c r="C264" s="622"/>
      <c r="D264" s="641"/>
      <c r="E264" s="637"/>
      <c r="F264" s="638"/>
      <c r="G264" s="637"/>
    </row>
    <row r="265" spans="1:7" x14ac:dyDescent="0.35">
      <c r="A265" s="636"/>
      <c r="B265" s="627">
        <v>11</v>
      </c>
      <c r="C265" s="622"/>
      <c r="D265" s="641"/>
      <c r="E265" s="637"/>
      <c r="F265" s="638"/>
      <c r="G265" s="637"/>
    </row>
    <row r="266" spans="1:7" x14ac:dyDescent="0.35">
      <c r="A266" s="636"/>
      <c r="B266" s="627">
        <v>12</v>
      </c>
      <c r="C266" s="622"/>
      <c r="D266" s="641"/>
      <c r="E266" s="637"/>
      <c r="F266" s="638"/>
      <c r="G266" s="637"/>
    </row>
    <row r="267" spans="1:7" x14ac:dyDescent="0.35">
      <c r="A267" s="636"/>
      <c r="B267" s="627">
        <v>13</v>
      </c>
      <c r="C267" s="622"/>
      <c r="D267" s="641"/>
      <c r="E267" s="637"/>
      <c r="F267" s="638"/>
      <c r="G267" s="637"/>
    </row>
    <row r="268" spans="1:7" x14ac:dyDescent="0.35">
      <c r="A268" s="636"/>
      <c r="B268" s="627">
        <v>14</v>
      </c>
      <c r="C268" s="228" t="s">
        <v>879</v>
      </c>
      <c r="D268" s="627">
        <v>37</v>
      </c>
      <c r="E268" s="633" t="s">
        <v>879</v>
      </c>
      <c r="F268" s="632">
        <v>3</v>
      </c>
      <c r="G268" s="632" t="s">
        <v>859</v>
      </c>
    </row>
    <row r="269" spans="1:7" x14ac:dyDescent="0.35">
      <c r="A269" s="636"/>
      <c r="B269" s="627">
        <v>15</v>
      </c>
      <c r="C269" s="622"/>
      <c r="D269" s="641"/>
      <c r="E269" s="637"/>
      <c r="F269" s="638"/>
      <c r="G269" s="637"/>
    </row>
    <row r="270" spans="1:7" x14ac:dyDescent="0.35">
      <c r="A270" s="636"/>
      <c r="B270" s="627">
        <v>16</v>
      </c>
      <c r="C270" s="622"/>
      <c r="D270" s="641"/>
      <c r="E270" s="637"/>
      <c r="F270" s="638"/>
      <c r="G270" s="637"/>
    </row>
    <row r="271" spans="1:7" x14ac:dyDescent="0.35">
      <c r="A271" s="636"/>
      <c r="B271" s="627">
        <v>17</v>
      </c>
      <c r="C271" s="622"/>
      <c r="D271" s="641"/>
      <c r="E271" s="637"/>
      <c r="F271" s="638"/>
      <c r="G271" s="637"/>
    </row>
    <row r="272" spans="1:7" x14ac:dyDescent="0.35">
      <c r="A272" s="636"/>
      <c r="B272" s="627">
        <v>18</v>
      </c>
      <c r="C272" s="622"/>
      <c r="D272" s="641"/>
      <c r="E272" s="637"/>
      <c r="F272" s="638"/>
      <c r="G272" s="637"/>
    </row>
    <row r="273" spans="1:7" x14ac:dyDescent="0.35">
      <c r="A273" s="636"/>
      <c r="B273" s="627">
        <v>19</v>
      </c>
      <c r="C273" s="622"/>
      <c r="D273" s="641"/>
      <c r="E273" s="637"/>
      <c r="F273" s="638"/>
      <c r="G273" s="637"/>
    </row>
    <row r="274" spans="1:7" x14ac:dyDescent="0.35">
      <c r="A274" s="636"/>
      <c r="B274" s="627">
        <v>20</v>
      </c>
      <c r="C274" s="622"/>
      <c r="D274" s="641"/>
      <c r="E274" s="637"/>
      <c r="F274" s="638"/>
      <c r="G274" s="637"/>
    </row>
    <row r="275" spans="1:7" x14ac:dyDescent="0.35">
      <c r="A275" s="636"/>
      <c r="B275" s="627">
        <v>21</v>
      </c>
      <c r="C275" s="622"/>
      <c r="D275" s="641"/>
      <c r="E275" s="637"/>
      <c r="F275" s="638"/>
      <c r="G275" s="637"/>
    </row>
    <row r="276" spans="1:7" x14ac:dyDescent="0.35">
      <c r="A276" s="636"/>
      <c r="B276" s="627">
        <v>22</v>
      </c>
      <c r="C276" s="228" t="s">
        <v>807</v>
      </c>
      <c r="D276" s="627">
        <v>38</v>
      </c>
      <c r="E276" s="633" t="s">
        <v>807</v>
      </c>
      <c r="F276" s="632">
        <v>6</v>
      </c>
      <c r="G276" s="632" t="s">
        <v>860</v>
      </c>
    </row>
    <row r="277" spans="1:7" x14ac:dyDescent="0.35">
      <c r="A277" s="636"/>
      <c r="B277" s="627">
        <v>23</v>
      </c>
      <c r="C277" s="622"/>
      <c r="D277" s="641"/>
      <c r="E277" s="637"/>
      <c r="F277" s="638"/>
      <c r="G277" s="637"/>
    </row>
    <row r="278" spans="1:7" x14ac:dyDescent="0.35">
      <c r="A278" s="636"/>
      <c r="B278" s="627">
        <v>24</v>
      </c>
      <c r="C278" s="622"/>
      <c r="D278" s="641"/>
      <c r="E278" s="637"/>
      <c r="F278" s="638"/>
      <c r="G278" s="637"/>
    </row>
    <row r="279" spans="1:7" x14ac:dyDescent="0.35">
      <c r="A279" s="636"/>
      <c r="B279" s="627">
        <v>25</v>
      </c>
      <c r="C279" s="622"/>
      <c r="D279" s="641"/>
      <c r="E279" s="637"/>
      <c r="F279" s="638"/>
      <c r="G279" s="637"/>
    </row>
    <row r="280" spans="1:7" x14ac:dyDescent="0.35">
      <c r="A280" s="636"/>
      <c r="B280" s="627">
        <v>26</v>
      </c>
      <c r="C280" s="622"/>
      <c r="D280" s="641"/>
      <c r="E280" s="637"/>
      <c r="F280" s="638"/>
      <c r="G280" s="637"/>
    </row>
    <row r="281" spans="1:7" x14ac:dyDescent="0.35">
      <c r="A281" s="636"/>
      <c r="B281" s="627">
        <v>27</v>
      </c>
      <c r="C281" s="622"/>
      <c r="D281" s="641"/>
      <c r="E281" s="637"/>
      <c r="F281" s="638"/>
      <c r="G281" s="637"/>
    </row>
    <row r="282" spans="1:7" x14ac:dyDescent="0.35">
      <c r="A282" s="636"/>
      <c r="B282" s="627">
        <v>28</v>
      </c>
      <c r="C282" s="622"/>
      <c r="D282" s="641"/>
      <c r="E282" s="637"/>
      <c r="F282" s="638"/>
      <c r="G282" s="637"/>
    </row>
    <row r="283" spans="1:7" x14ac:dyDescent="0.35">
      <c r="A283" s="636"/>
      <c r="B283" s="627">
        <v>29</v>
      </c>
      <c r="C283" s="622"/>
      <c r="D283" s="641"/>
      <c r="E283" s="637"/>
      <c r="F283" s="638"/>
      <c r="G283" s="637"/>
    </row>
    <row r="284" spans="1:7" x14ac:dyDescent="0.35">
      <c r="A284" s="636"/>
      <c r="B284" s="627">
        <v>30</v>
      </c>
      <c r="C284" s="622"/>
      <c r="D284" s="641"/>
      <c r="E284" s="637"/>
      <c r="F284" s="638"/>
      <c r="G284" s="637"/>
    </row>
    <row r="285" spans="1:7" x14ac:dyDescent="0.35">
      <c r="A285" s="636"/>
      <c r="B285" s="627">
        <v>31</v>
      </c>
      <c r="C285" s="622"/>
      <c r="D285" s="641"/>
      <c r="E285" s="637"/>
      <c r="F285" s="638"/>
      <c r="G285" s="637"/>
    </row>
    <row r="286" spans="1:7" x14ac:dyDescent="0.35">
      <c r="A286" s="636"/>
      <c r="B286" s="627">
        <v>32</v>
      </c>
      <c r="C286" s="622"/>
      <c r="D286" s="641"/>
      <c r="E286" s="637"/>
      <c r="F286" s="638"/>
      <c r="G286" s="637"/>
    </row>
    <row r="287" spans="1:7" x14ac:dyDescent="0.35">
      <c r="A287" s="636"/>
      <c r="B287" s="627">
        <v>33</v>
      </c>
      <c r="C287" s="622"/>
      <c r="D287" s="641"/>
      <c r="E287" s="637"/>
      <c r="F287" s="638"/>
      <c r="G287" s="637"/>
    </row>
    <row r="288" spans="1:7" x14ac:dyDescent="0.35">
      <c r="A288" s="636"/>
      <c r="B288" s="627">
        <v>34</v>
      </c>
      <c r="C288" s="228" t="s">
        <v>814</v>
      </c>
      <c r="D288" s="627">
        <v>39</v>
      </c>
      <c r="E288" s="633" t="s">
        <v>814</v>
      </c>
      <c r="F288" s="632">
        <v>2</v>
      </c>
      <c r="G288" s="632" t="s">
        <v>861</v>
      </c>
    </row>
    <row r="289" spans="1:7" x14ac:dyDescent="0.35">
      <c r="A289" s="636"/>
      <c r="B289" s="627">
        <v>35</v>
      </c>
      <c r="C289" s="622"/>
      <c r="D289" s="641"/>
      <c r="E289" s="637"/>
      <c r="F289" s="638"/>
      <c r="G289" s="637"/>
    </row>
    <row r="290" spans="1:7" x14ac:dyDescent="0.35">
      <c r="A290" s="636"/>
      <c r="B290" s="627">
        <v>36</v>
      </c>
      <c r="C290" s="622"/>
      <c r="D290" s="641"/>
      <c r="E290" s="637"/>
      <c r="F290" s="638"/>
      <c r="G290" s="637"/>
    </row>
    <row r="291" spans="1:7" x14ac:dyDescent="0.35">
      <c r="A291" s="636"/>
      <c r="B291" s="627">
        <v>37</v>
      </c>
      <c r="C291" s="622"/>
      <c r="D291" s="641"/>
      <c r="E291" s="637"/>
      <c r="F291" s="638"/>
      <c r="G291" s="637"/>
    </row>
    <row r="292" spans="1:7" x14ac:dyDescent="0.35">
      <c r="A292" s="636"/>
      <c r="B292" s="627">
        <v>38</v>
      </c>
      <c r="C292" s="622"/>
      <c r="D292" s="641"/>
      <c r="E292" s="637"/>
      <c r="F292" s="638"/>
      <c r="G292" s="637"/>
    </row>
    <row r="293" spans="1:7" x14ac:dyDescent="0.35">
      <c r="A293" s="636"/>
      <c r="B293" s="627">
        <v>39</v>
      </c>
      <c r="C293" s="622"/>
      <c r="D293" s="641"/>
      <c r="E293" s="637"/>
      <c r="F293" s="638"/>
      <c r="G293" s="637"/>
    </row>
    <row r="294" spans="1:7" x14ac:dyDescent="0.35">
      <c r="A294" s="636"/>
      <c r="B294" s="627">
        <v>40</v>
      </c>
      <c r="C294" s="622"/>
      <c r="D294" s="641"/>
      <c r="E294" s="637"/>
      <c r="F294" s="638"/>
      <c r="G294" s="637"/>
    </row>
    <row r="295" spans="1:7" x14ac:dyDescent="0.35">
      <c r="A295" s="636"/>
      <c r="B295" s="627">
        <v>41</v>
      </c>
      <c r="C295" s="622"/>
      <c r="D295" s="641"/>
      <c r="E295" s="637"/>
      <c r="F295" s="638"/>
      <c r="G295" s="637"/>
    </row>
    <row r="296" spans="1:7" x14ac:dyDescent="0.35">
      <c r="A296" s="636"/>
      <c r="B296" s="627">
        <v>42</v>
      </c>
      <c r="C296" s="228" t="s">
        <v>818</v>
      </c>
      <c r="D296" s="627">
        <v>40</v>
      </c>
      <c r="E296" s="633" t="s">
        <v>818</v>
      </c>
      <c r="F296" s="632">
        <v>2</v>
      </c>
      <c r="G296" s="632" t="s">
        <v>863</v>
      </c>
    </row>
    <row r="297" spans="1:7" x14ac:dyDescent="0.35">
      <c r="A297" s="636"/>
      <c r="B297" s="627">
        <v>43</v>
      </c>
      <c r="C297" s="622"/>
      <c r="D297" s="641"/>
      <c r="E297" s="637"/>
      <c r="F297" s="638"/>
      <c r="G297" s="637"/>
    </row>
    <row r="298" spans="1:7" x14ac:dyDescent="0.35">
      <c r="A298" s="636"/>
      <c r="B298" s="627">
        <v>44</v>
      </c>
      <c r="C298" s="622"/>
      <c r="D298" s="641"/>
      <c r="E298" s="637"/>
      <c r="F298" s="638"/>
      <c r="G298" s="637"/>
    </row>
    <row r="299" spans="1:7" x14ac:dyDescent="0.35">
      <c r="A299" s="636"/>
      <c r="B299" s="627">
        <v>45</v>
      </c>
      <c r="C299" s="622"/>
      <c r="D299" s="641"/>
      <c r="E299" s="637"/>
      <c r="F299" s="638"/>
      <c r="G299" s="637"/>
    </row>
    <row r="300" spans="1:7" x14ac:dyDescent="0.35">
      <c r="A300" s="636"/>
      <c r="B300" s="627">
        <v>46</v>
      </c>
      <c r="C300" s="622"/>
      <c r="D300" s="641"/>
      <c r="E300" s="637"/>
      <c r="F300" s="638"/>
      <c r="G300" s="637"/>
    </row>
    <row r="301" spans="1:7" x14ac:dyDescent="0.35">
      <c r="A301" s="636"/>
      <c r="B301" s="627">
        <v>47</v>
      </c>
      <c r="C301" s="622"/>
      <c r="D301" s="641"/>
      <c r="E301" s="637"/>
      <c r="F301" s="638"/>
      <c r="G301" s="637"/>
    </row>
    <row r="302" spans="1:7" x14ac:dyDescent="0.35">
      <c r="A302" s="636"/>
      <c r="B302" s="627">
        <v>48</v>
      </c>
      <c r="C302" s="622"/>
      <c r="D302" s="641"/>
      <c r="E302" s="637"/>
      <c r="F302" s="638"/>
      <c r="G302" s="637"/>
    </row>
    <row r="303" spans="1:7" x14ac:dyDescent="0.35">
      <c r="A303" s="636"/>
      <c r="B303" s="627">
        <v>49</v>
      </c>
      <c r="C303" s="622"/>
      <c r="D303" s="641"/>
      <c r="E303" s="637"/>
      <c r="F303" s="638"/>
      <c r="G303" s="637"/>
    </row>
    <row r="304" spans="1:7" ht="29" x14ac:dyDescent="0.35">
      <c r="A304" s="636"/>
      <c r="B304" s="627">
        <v>50</v>
      </c>
      <c r="C304" s="228" t="s">
        <v>817</v>
      </c>
      <c r="D304" s="627">
        <v>41</v>
      </c>
      <c r="E304" s="633" t="s">
        <v>817</v>
      </c>
      <c r="F304" s="632">
        <v>4</v>
      </c>
      <c r="G304" s="632" t="s">
        <v>862</v>
      </c>
    </row>
    <row r="305" spans="1:7" x14ac:dyDescent="0.35">
      <c r="A305" s="636"/>
      <c r="B305" s="627">
        <v>51</v>
      </c>
      <c r="C305" s="622"/>
      <c r="D305" s="641"/>
      <c r="E305" s="637"/>
      <c r="F305" s="638"/>
      <c r="G305" s="637"/>
    </row>
    <row r="306" spans="1:7" x14ac:dyDescent="0.35">
      <c r="A306" s="636"/>
      <c r="B306" s="627">
        <v>52</v>
      </c>
      <c r="C306" s="622"/>
      <c r="D306" s="641"/>
      <c r="E306" s="637"/>
      <c r="F306" s="638"/>
      <c r="G306" s="637"/>
    </row>
    <row r="307" spans="1:7" x14ac:dyDescent="0.35">
      <c r="A307" s="636"/>
      <c r="B307" s="627">
        <v>53</v>
      </c>
      <c r="C307" s="622"/>
      <c r="D307" s="641"/>
      <c r="E307" s="637"/>
      <c r="F307" s="638"/>
      <c r="G307" s="637"/>
    </row>
    <row r="308" spans="1:7" x14ac:dyDescent="0.35">
      <c r="A308" s="636"/>
      <c r="B308" s="627">
        <v>54</v>
      </c>
      <c r="C308" s="622"/>
      <c r="D308" s="641"/>
      <c r="E308" s="637"/>
      <c r="F308" s="638"/>
      <c r="G308" s="637"/>
    </row>
    <row r="309" spans="1:7" x14ac:dyDescent="0.35">
      <c r="A309" s="636"/>
      <c r="B309" s="627">
        <v>55</v>
      </c>
      <c r="C309" s="622"/>
      <c r="D309" s="641"/>
      <c r="E309" s="637"/>
      <c r="F309" s="638"/>
      <c r="G309" s="637"/>
    </row>
    <row r="310" spans="1:7" x14ac:dyDescent="0.35">
      <c r="A310" s="636"/>
      <c r="B310" s="627">
        <v>56</v>
      </c>
      <c r="C310" s="622"/>
      <c r="D310" s="641"/>
      <c r="E310" s="637"/>
      <c r="F310" s="638"/>
      <c r="G310" s="637"/>
    </row>
    <row r="311" spans="1:7" x14ac:dyDescent="0.35">
      <c r="A311" s="636"/>
      <c r="B311" s="627">
        <v>57</v>
      </c>
      <c r="C311" s="622"/>
      <c r="D311" s="641"/>
      <c r="E311" s="637"/>
      <c r="F311" s="638"/>
      <c r="G311" s="637"/>
    </row>
    <row r="312" spans="1:7" x14ac:dyDescent="0.35">
      <c r="A312" s="636"/>
      <c r="B312" s="627">
        <v>58</v>
      </c>
      <c r="C312" s="622"/>
      <c r="D312" s="641"/>
      <c r="E312" s="637"/>
      <c r="F312" s="638"/>
      <c r="G312" s="637"/>
    </row>
    <row r="313" spans="1:7" x14ac:dyDescent="0.35">
      <c r="A313" s="636"/>
      <c r="B313" s="627">
        <v>59</v>
      </c>
      <c r="C313" s="622"/>
      <c r="D313" s="641"/>
      <c r="E313" s="637"/>
      <c r="F313" s="638"/>
      <c r="G313" s="637"/>
    </row>
    <row r="314" spans="1:7" x14ac:dyDescent="0.35">
      <c r="A314" s="636"/>
      <c r="B314" s="627">
        <v>60</v>
      </c>
      <c r="C314" s="228" t="s">
        <v>820</v>
      </c>
      <c r="D314" s="627">
        <v>42</v>
      </c>
      <c r="E314" s="633" t="s">
        <v>820</v>
      </c>
      <c r="F314" s="632">
        <v>2</v>
      </c>
      <c r="G314" s="632" t="s">
        <v>865</v>
      </c>
    </row>
    <row r="315" spans="1:7" x14ac:dyDescent="0.35">
      <c r="A315" s="636"/>
      <c r="B315" s="627">
        <v>61</v>
      </c>
      <c r="C315" s="622"/>
      <c r="D315" s="641"/>
      <c r="E315" s="637"/>
      <c r="F315" s="638"/>
      <c r="G315" s="637"/>
    </row>
    <row r="316" spans="1:7" x14ac:dyDescent="0.35">
      <c r="A316" s="636"/>
      <c r="B316" s="627">
        <v>62</v>
      </c>
      <c r="C316" s="622"/>
      <c r="D316" s="641"/>
      <c r="E316" s="637"/>
      <c r="F316" s="638"/>
      <c r="G316" s="637"/>
    </row>
    <row r="317" spans="1:7" x14ac:dyDescent="0.35">
      <c r="A317" s="636"/>
      <c r="B317" s="627">
        <v>63</v>
      </c>
      <c r="C317" s="622"/>
      <c r="D317" s="641"/>
      <c r="E317" s="637"/>
      <c r="F317" s="638"/>
      <c r="G317" s="637"/>
    </row>
    <row r="318" spans="1:7" x14ac:dyDescent="0.35">
      <c r="A318" s="636"/>
      <c r="B318" s="627">
        <v>64</v>
      </c>
      <c r="C318" s="622"/>
      <c r="D318" s="641"/>
      <c r="E318" s="637"/>
      <c r="F318" s="638"/>
      <c r="G318" s="637"/>
    </row>
    <row r="319" spans="1:7" x14ac:dyDescent="0.35">
      <c r="A319" s="636"/>
      <c r="B319" s="627">
        <v>65</v>
      </c>
      <c r="C319" s="622"/>
      <c r="D319" s="641"/>
      <c r="E319" s="637"/>
      <c r="F319" s="638"/>
      <c r="G319" s="637"/>
    </row>
    <row r="320" spans="1:7" x14ac:dyDescent="0.35">
      <c r="A320" s="636"/>
      <c r="B320" s="627">
        <v>66</v>
      </c>
      <c r="C320" s="622"/>
      <c r="D320" s="641"/>
      <c r="E320" s="637"/>
      <c r="F320" s="638"/>
      <c r="G320" s="637"/>
    </row>
    <row r="321" spans="1:7" x14ac:dyDescent="0.35">
      <c r="A321" s="636"/>
      <c r="B321" s="627">
        <v>67</v>
      </c>
      <c r="C321" s="622"/>
      <c r="D321" s="641"/>
      <c r="E321" s="637"/>
      <c r="F321" s="638"/>
      <c r="G321" s="637"/>
    </row>
    <row r="322" spans="1:7" x14ac:dyDescent="0.35">
      <c r="A322" s="636"/>
      <c r="B322" s="627">
        <v>68</v>
      </c>
      <c r="C322" s="228" t="s">
        <v>828</v>
      </c>
      <c r="D322" s="627">
        <v>43</v>
      </c>
      <c r="E322" s="635" t="s">
        <v>828</v>
      </c>
      <c r="F322" s="634">
        <v>2</v>
      </c>
      <c r="G322" s="634" t="s">
        <v>891</v>
      </c>
    </row>
    <row r="323" spans="1:7" x14ac:dyDescent="0.35">
      <c r="A323" s="636"/>
      <c r="B323" s="627">
        <v>69</v>
      </c>
      <c r="C323" s="622"/>
      <c r="D323" s="641"/>
      <c r="E323" s="637"/>
      <c r="F323" s="638"/>
      <c r="G323" s="637"/>
    </row>
    <row r="324" spans="1:7" x14ac:dyDescent="0.35">
      <c r="A324" s="636"/>
      <c r="B324" s="627">
        <v>70</v>
      </c>
      <c r="C324" s="622"/>
      <c r="D324" s="641"/>
      <c r="E324" s="637"/>
      <c r="F324" s="638"/>
      <c r="G324" s="637"/>
    </row>
    <row r="325" spans="1:7" x14ac:dyDescent="0.35">
      <c r="A325" s="636"/>
      <c r="B325" s="627">
        <v>71</v>
      </c>
      <c r="C325" s="622"/>
      <c r="D325" s="641"/>
      <c r="E325" s="637"/>
      <c r="F325" s="638"/>
      <c r="G325" s="637"/>
    </row>
    <row r="326" spans="1:7" x14ac:dyDescent="0.35">
      <c r="A326" s="636"/>
      <c r="B326" s="627">
        <v>72</v>
      </c>
      <c r="C326" s="622"/>
      <c r="D326" s="641"/>
      <c r="E326" s="637"/>
      <c r="F326" s="638"/>
      <c r="G326" s="637"/>
    </row>
    <row r="327" spans="1:7" x14ac:dyDescent="0.35">
      <c r="A327" s="636"/>
      <c r="B327" s="627">
        <v>73</v>
      </c>
      <c r="C327" s="622"/>
      <c r="D327" s="641"/>
      <c r="E327" s="637"/>
      <c r="F327" s="638"/>
      <c r="G327" s="637"/>
    </row>
    <row r="328" spans="1:7" x14ac:dyDescent="0.35">
      <c r="A328" s="636"/>
      <c r="B328" s="627">
        <v>74</v>
      </c>
      <c r="C328" s="622"/>
      <c r="D328" s="641"/>
      <c r="E328" s="637"/>
      <c r="F328" s="638"/>
      <c r="G328" s="637"/>
    </row>
    <row r="329" spans="1:7" x14ac:dyDescent="0.35">
      <c r="A329" s="636"/>
      <c r="B329" s="627">
        <v>75</v>
      </c>
      <c r="C329" s="622"/>
      <c r="D329" s="641"/>
      <c r="E329" s="637"/>
      <c r="F329" s="638"/>
      <c r="G329" s="637"/>
    </row>
    <row r="330" spans="1:7" x14ac:dyDescent="0.35">
      <c r="A330" s="636"/>
      <c r="B330" s="627">
        <v>76</v>
      </c>
      <c r="C330" s="228" t="s">
        <v>816</v>
      </c>
      <c r="D330" s="627">
        <v>44</v>
      </c>
      <c r="E330" s="633" t="s">
        <v>816</v>
      </c>
      <c r="F330" s="632">
        <v>3</v>
      </c>
      <c r="G330" s="632" t="s">
        <v>866</v>
      </c>
    </row>
    <row r="331" spans="1:7" x14ac:dyDescent="0.35">
      <c r="A331" s="636"/>
      <c r="B331" s="627">
        <v>77</v>
      </c>
      <c r="C331" s="622"/>
      <c r="D331" s="641"/>
      <c r="E331" s="637"/>
      <c r="F331" s="638"/>
      <c r="G331" s="637"/>
    </row>
    <row r="332" spans="1:7" x14ac:dyDescent="0.35">
      <c r="A332" s="636"/>
      <c r="B332" s="627">
        <v>78</v>
      </c>
      <c r="C332" s="622"/>
      <c r="D332" s="641"/>
      <c r="E332" s="637"/>
      <c r="F332" s="638"/>
      <c r="G332" s="637"/>
    </row>
    <row r="333" spans="1:7" x14ac:dyDescent="0.35">
      <c r="A333" s="636"/>
      <c r="B333" s="627">
        <v>79</v>
      </c>
      <c r="C333" s="622"/>
      <c r="D333" s="641"/>
      <c r="E333" s="637"/>
      <c r="F333" s="638"/>
      <c r="G333" s="637"/>
    </row>
    <row r="334" spans="1:7" x14ac:dyDescent="0.35">
      <c r="A334" s="636"/>
      <c r="B334" s="627">
        <v>80</v>
      </c>
      <c r="C334" s="228" t="s">
        <v>819</v>
      </c>
      <c r="D334" s="627">
        <v>45</v>
      </c>
      <c r="E334" s="633" t="s">
        <v>819</v>
      </c>
      <c r="F334" s="632">
        <v>3</v>
      </c>
      <c r="G334" s="632" t="s">
        <v>864</v>
      </c>
    </row>
    <row r="335" spans="1:7" x14ac:dyDescent="0.35">
      <c r="A335" s="636"/>
      <c r="B335" s="627">
        <v>81</v>
      </c>
      <c r="C335" s="622"/>
      <c r="D335" s="641"/>
      <c r="E335" s="637"/>
      <c r="F335" s="638"/>
      <c r="G335" s="637"/>
    </row>
    <row r="336" spans="1:7" x14ac:dyDescent="0.35">
      <c r="A336" s="636"/>
      <c r="B336" s="627">
        <v>82</v>
      </c>
      <c r="C336" s="622"/>
      <c r="D336" s="641"/>
      <c r="E336" s="637"/>
      <c r="F336" s="638"/>
      <c r="G336" s="637"/>
    </row>
    <row r="337" spans="1:7" x14ac:dyDescent="0.35">
      <c r="A337" s="636"/>
      <c r="B337" s="627">
        <v>83</v>
      </c>
      <c r="C337" s="622"/>
      <c r="D337" s="641"/>
      <c r="E337" s="637"/>
      <c r="F337" s="638"/>
      <c r="G337" s="637"/>
    </row>
    <row r="338" spans="1:7" x14ac:dyDescent="0.35">
      <c r="A338" s="636"/>
      <c r="B338" s="627">
        <v>84</v>
      </c>
      <c r="C338" s="622"/>
      <c r="D338" s="641"/>
      <c r="E338" s="637"/>
      <c r="F338" s="638"/>
      <c r="G338" s="637"/>
    </row>
    <row r="339" spans="1:7" x14ac:dyDescent="0.35">
      <c r="A339" s="636"/>
      <c r="B339" s="627">
        <v>85</v>
      </c>
      <c r="C339" s="622"/>
      <c r="D339" s="641"/>
      <c r="E339" s="637"/>
      <c r="F339" s="638"/>
      <c r="G339" s="637"/>
    </row>
    <row r="340" spans="1:7" x14ac:dyDescent="0.35">
      <c r="A340" s="636"/>
      <c r="B340" s="627">
        <v>86</v>
      </c>
      <c r="C340" s="622"/>
      <c r="D340" s="641"/>
      <c r="E340" s="637"/>
      <c r="F340" s="638"/>
      <c r="G340" s="637"/>
    </row>
    <row r="341" spans="1:7" x14ac:dyDescent="0.35">
      <c r="A341" s="636"/>
      <c r="B341" s="627">
        <v>87</v>
      </c>
      <c r="C341" s="622"/>
      <c r="D341" s="641"/>
      <c r="E341" s="637"/>
      <c r="F341" s="638"/>
      <c r="G341" s="637"/>
    </row>
    <row r="342" spans="1:7" x14ac:dyDescent="0.35">
      <c r="A342" s="636" t="s">
        <v>463</v>
      </c>
      <c r="B342" s="627">
        <v>1</v>
      </c>
      <c r="C342" s="228" t="s">
        <v>25</v>
      </c>
      <c r="D342" s="627">
        <v>46</v>
      </c>
      <c r="E342" s="633" t="s">
        <v>25</v>
      </c>
      <c r="F342" s="632">
        <v>2</v>
      </c>
      <c r="G342" s="632" t="s">
        <v>868</v>
      </c>
    </row>
    <row r="343" spans="1:7" x14ac:dyDescent="0.35">
      <c r="A343" s="636"/>
      <c r="B343" s="627">
        <v>2</v>
      </c>
      <c r="C343" s="228"/>
      <c r="D343" s="641"/>
      <c r="E343" s="637"/>
      <c r="F343" s="638"/>
      <c r="G343" s="637"/>
    </row>
    <row r="344" spans="1:7" x14ac:dyDescent="0.35">
      <c r="A344" s="636"/>
      <c r="B344" s="627">
        <v>3</v>
      </c>
      <c r="C344" s="228"/>
      <c r="D344" s="641"/>
      <c r="E344" s="637"/>
      <c r="F344" s="638"/>
      <c r="G344" s="637"/>
    </row>
    <row r="345" spans="1:7" x14ac:dyDescent="0.35">
      <c r="A345" s="636"/>
      <c r="B345" s="627">
        <v>4</v>
      </c>
      <c r="C345" s="228"/>
      <c r="D345" s="641"/>
      <c r="E345" s="637"/>
      <c r="F345" s="638"/>
      <c r="G345" s="637"/>
    </row>
    <row r="346" spans="1:7" x14ac:dyDescent="0.35">
      <c r="A346" s="636"/>
      <c r="B346" s="627">
        <v>5</v>
      </c>
      <c r="C346" s="228"/>
      <c r="D346" s="641"/>
      <c r="E346" s="637"/>
      <c r="F346" s="638"/>
      <c r="G346" s="637"/>
    </row>
    <row r="347" spans="1:7" x14ac:dyDescent="0.35">
      <c r="A347" s="636"/>
      <c r="B347" s="627">
        <v>6</v>
      </c>
      <c r="C347" s="228" t="s">
        <v>821</v>
      </c>
      <c r="D347" s="627">
        <v>47</v>
      </c>
      <c r="E347" s="633" t="s">
        <v>821</v>
      </c>
      <c r="F347" s="632">
        <v>2</v>
      </c>
      <c r="G347" s="632" t="s">
        <v>867</v>
      </c>
    </row>
    <row r="348" spans="1:7" x14ac:dyDescent="0.35">
      <c r="A348" s="636"/>
      <c r="B348" s="627">
        <v>7</v>
      </c>
      <c r="C348" s="622"/>
      <c r="D348" s="641"/>
      <c r="E348" s="637"/>
      <c r="F348" s="638"/>
      <c r="G348" s="637"/>
    </row>
    <row r="349" spans="1:7" x14ac:dyDescent="0.35">
      <c r="A349" s="636"/>
      <c r="B349" s="627">
        <v>8</v>
      </c>
      <c r="C349" s="622"/>
      <c r="D349" s="641"/>
      <c r="E349" s="637"/>
      <c r="F349" s="638"/>
      <c r="G349" s="637"/>
    </row>
    <row r="350" spans="1:7" x14ac:dyDescent="0.35">
      <c r="A350" s="636"/>
      <c r="B350" s="627">
        <v>9</v>
      </c>
      <c r="C350" s="622"/>
      <c r="D350" s="641"/>
      <c r="E350" s="637"/>
      <c r="F350" s="638"/>
      <c r="G350" s="637"/>
    </row>
    <row r="351" spans="1:7" x14ac:dyDescent="0.35">
      <c r="A351" s="636"/>
      <c r="B351" s="627">
        <v>10</v>
      </c>
      <c r="C351" s="228"/>
      <c r="D351" s="641"/>
      <c r="E351" s="637"/>
      <c r="F351" s="638"/>
      <c r="G351" s="637"/>
    </row>
    <row r="352" spans="1:7" x14ac:dyDescent="0.35">
      <c r="A352" s="636"/>
      <c r="B352" s="627">
        <v>11</v>
      </c>
      <c r="C352" s="622"/>
      <c r="D352" s="641"/>
      <c r="E352" s="637"/>
      <c r="F352" s="638"/>
      <c r="G352" s="637"/>
    </row>
    <row r="353" spans="1:7" x14ac:dyDescent="0.35">
      <c r="A353" s="636"/>
      <c r="B353" s="627">
        <v>12</v>
      </c>
      <c r="C353" s="622"/>
      <c r="D353" s="641"/>
      <c r="E353" s="637"/>
      <c r="F353" s="638"/>
      <c r="G353" s="637"/>
    </row>
    <row r="354" spans="1:7" x14ac:dyDescent="0.35">
      <c r="A354" s="636"/>
      <c r="B354" s="627">
        <v>13</v>
      </c>
      <c r="C354" s="622"/>
      <c r="D354" s="641"/>
      <c r="E354" s="637"/>
      <c r="F354" s="638"/>
      <c r="G354" s="637"/>
    </row>
    <row r="355" spans="1:7" x14ac:dyDescent="0.35">
      <c r="A355" s="636"/>
      <c r="B355" s="627">
        <v>14</v>
      </c>
      <c r="C355" s="622"/>
      <c r="D355" s="641"/>
      <c r="E355" s="637"/>
      <c r="F355" s="638"/>
      <c r="G355" s="637"/>
    </row>
    <row r="356" spans="1:7" x14ac:dyDescent="0.35">
      <c r="A356" s="636"/>
      <c r="B356" s="627">
        <v>15</v>
      </c>
      <c r="C356" s="228" t="s">
        <v>838</v>
      </c>
      <c r="D356" s="627">
        <v>48</v>
      </c>
      <c r="E356" s="635" t="s">
        <v>838</v>
      </c>
      <c r="F356" s="634">
        <v>2</v>
      </c>
      <c r="G356" s="634" t="s">
        <v>889</v>
      </c>
    </row>
    <row r="357" spans="1:7" x14ac:dyDescent="0.35">
      <c r="A357" s="636"/>
      <c r="B357" s="627">
        <v>16</v>
      </c>
      <c r="C357" s="622"/>
      <c r="D357" s="641"/>
      <c r="E357" s="637"/>
      <c r="F357" s="638"/>
      <c r="G357" s="637"/>
    </row>
    <row r="358" spans="1:7" x14ac:dyDescent="0.35">
      <c r="A358" s="636"/>
      <c r="B358" s="627">
        <v>17</v>
      </c>
      <c r="C358" s="622"/>
      <c r="D358" s="641"/>
      <c r="E358" s="637"/>
      <c r="F358" s="638"/>
      <c r="G358" s="637"/>
    </row>
    <row r="359" spans="1:7" x14ac:dyDescent="0.35">
      <c r="A359" s="636"/>
      <c r="B359" s="627">
        <v>18</v>
      </c>
      <c r="C359" s="622"/>
      <c r="D359" s="641"/>
      <c r="E359" s="637"/>
      <c r="F359" s="638"/>
      <c r="G359" s="637"/>
    </row>
    <row r="360" spans="1:7" x14ac:dyDescent="0.35">
      <c r="A360" s="636"/>
      <c r="B360" s="627">
        <v>19</v>
      </c>
      <c r="C360" s="622"/>
      <c r="D360" s="641"/>
      <c r="E360" s="637"/>
      <c r="F360" s="638"/>
      <c r="G360" s="637"/>
    </row>
    <row r="361" spans="1:7" x14ac:dyDescent="0.35">
      <c r="A361" s="636"/>
      <c r="B361" s="627">
        <v>20</v>
      </c>
      <c r="C361" s="228" t="s">
        <v>839</v>
      </c>
      <c r="D361" s="627">
        <v>49</v>
      </c>
      <c r="E361" s="635" t="s">
        <v>839</v>
      </c>
      <c r="F361" s="634">
        <v>2</v>
      </c>
      <c r="G361" s="634" t="s">
        <v>890</v>
      </c>
    </row>
    <row r="362" spans="1:7" x14ac:dyDescent="0.35">
      <c r="A362" s="636"/>
      <c r="B362" s="627">
        <v>21</v>
      </c>
      <c r="C362" s="622"/>
      <c r="D362" s="641"/>
      <c r="E362" s="637"/>
      <c r="F362" s="638"/>
      <c r="G362" s="637"/>
    </row>
    <row r="363" spans="1:7" x14ac:dyDescent="0.35">
      <c r="A363" s="636"/>
      <c r="B363" s="627">
        <v>22</v>
      </c>
      <c r="C363" s="622"/>
      <c r="D363" s="641"/>
      <c r="E363" s="637"/>
      <c r="F363" s="638"/>
      <c r="G363" s="637"/>
    </row>
    <row r="364" spans="1:7" x14ac:dyDescent="0.35">
      <c r="A364" s="636"/>
      <c r="B364" s="627">
        <v>23</v>
      </c>
      <c r="C364" s="622"/>
      <c r="D364" s="641"/>
      <c r="E364" s="637"/>
      <c r="F364" s="638"/>
      <c r="G364" s="637"/>
    </row>
    <row r="365" spans="1:7" x14ac:dyDescent="0.35">
      <c r="A365" s="636"/>
      <c r="B365" s="627">
        <v>24</v>
      </c>
      <c r="C365" s="622"/>
      <c r="D365" s="641"/>
      <c r="E365" s="637"/>
      <c r="F365" s="638"/>
      <c r="G365" s="637"/>
    </row>
    <row r="366" spans="1:7" x14ac:dyDescent="0.35">
      <c r="A366" s="636"/>
      <c r="B366" s="627">
        <v>25</v>
      </c>
      <c r="C366" s="228" t="s">
        <v>830</v>
      </c>
      <c r="D366" s="627">
        <v>50</v>
      </c>
      <c r="E366" s="635" t="s">
        <v>830</v>
      </c>
      <c r="F366" s="634">
        <v>2</v>
      </c>
      <c r="G366" s="634" t="s">
        <v>892</v>
      </c>
    </row>
    <row r="367" spans="1:7" x14ac:dyDescent="0.35">
      <c r="A367" s="636"/>
      <c r="B367" s="627">
        <v>26</v>
      </c>
      <c r="C367" s="622"/>
      <c r="D367" s="641"/>
      <c r="E367" s="637"/>
      <c r="F367" s="638"/>
      <c r="G367" s="637"/>
    </row>
    <row r="368" spans="1:7" x14ac:dyDescent="0.35">
      <c r="A368" s="636"/>
      <c r="B368" s="627">
        <v>27</v>
      </c>
      <c r="C368" s="622"/>
      <c r="D368" s="641"/>
      <c r="E368" s="637"/>
      <c r="F368" s="638"/>
      <c r="G368" s="637"/>
    </row>
    <row r="369" spans="1:7" x14ac:dyDescent="0.35">
      <c r="A369" s="636"/>
      <c r="B369" s="627">
        <v>28</v>
      </c>
      <c r="C369" s="622"/>
      <c r="D369" s="641"/>
      <c r="E369" s="637"/>
      <c r="F369" s="638"/>
      <c r="G369" s="637"/>
    </row>
    <row r="370" spans="1:7" x14ac:dyDescent="0.35">
      <c r="A370" s="636"/>
      <c r="B370" s="627">
        <v>29</v>
      </c>
      <c r="C370" s="622"/>
      <c r="D370" s="641"/>
      <c r="E370" s="637"/>
      <c r="F370" s="638"/>
      <c r="G370" s="637"/>
    </row>
    <row r="371" spans="1:7" x14ac:dyDescent="0.35">
      <c r="A371" s="636"/>
      <c r="B371" s="627">
        <v>30</v>
      </c>
      <c r="C371" s="228" t="s">
        <v>829</v>
      </c>
      <c r="D371" s="627">
        <v>51</v>
      </c>
      <c r="E371" s="635" t="s">
        <v>829</v>
      </c>
      <c r="F371" s="634">
        <v>2</v>
      </c>
      <c r="G371" s="634" t="s">
        <v>880</v>
      </c>
    </row>
    <row r="372" spans="1:7" x14ac:dyDescent="0.35">
      <c r="A372" s="636"/>
      <c r="B372" s="627">
        <v>31</v>
      </c>
      <c r="C372" s="622"/>
      <c r="D372" s="641"/>
      <c r="E372" s="637"/>
      <c r="F372" s="638"/>
      <c r="G372" s="637"/>
    </row>
    <row r="373" spans="1:7" x14ac:dyDescent="0.35">
      <c r="A373" s="636"/>
      <c r="B373" s="627">
        <v>32</v>
      </c>
      <c r="C373" s="622"/>
      <c r="D373" s="641"/>
      <c r="E373" s="637"/>
      <c r="F373" s="638"/>
      <c r="G373" s="637"/>
    </row>
    <row r="374" spans="1:7" x14ac:dyDescent="0.35">
      <c r="A374" s="636"/>
      <c r="B374" s="627">
        <v>33</v>
      </c>
      <c r="C374" s="622"/>
      <c r="D374" s="641"/>
      <c r="E374" s="637"/>
      <c r="F374" s="638"/>
      <c r="G374" s="637"/>
    </row>
    <row r="375" spans="1:7" x14ac:dyDescent="0.35">
      <c r="A375" s="636"/>
      <c r="B375" s="627">
        <v>34</v>
      </c>
      <c r="C375" s="622"/>
      <c r="D375" s="641"/>
      <c r="E375" s="637"/>
      <c r="F375" s="638"/>
      <c r="G375" s="637"/>
    </row>
    <row r="376" spans="1:7" x14ac:dyDescent="0.35">
      <c r="A376" s="636"/>
      <c r="B376" s="627">
        <v>35</v>
      </c>
      <c r="C376" s="228" t="s">
        <v>836</v>
      </c>
      <c r="D376" s="627">
        <v>52</v>
      </c>
      <c r="E376" s="635" t="s">
        <v>836</v>
      </c>
      <c r="F376" s="634">
        <v>2</v>
      </c>
      <c r="G376" s="634" t="s">
        <v>881</v>
      </c>
    </row>
    <row r="377" spans="1:7" x14ac:dyDescent="0.35">
      <c r="A377" s="636"/>
      <c r="B377" s="627">
        <v>36</v>
      </c>
      <c r="C377" s="622"/>
      <c r="D377" s="641"/>
      <c r="E377" s="637"/>
      <c r="F377" s="638"/>
      <c r="G377" s="637"/>
    </row>
    <row r="378" spans="1:7" x14ac:dyDescent="0.35">
      <c r="A378" s="636"/>
      <c r="B378" s="627">
        <v>37</v>
      </c>
      <c r="C378" s="622"/>
      <c r="D378" s="641"/>
      <c r="E378" s="637"/>
      <c r="F378" s="638"/>
      <c r="G378" s="637"/>
    </row>
    <row r="379" spans="1:7" x14ac:dyDescent="0.35">
      <c r="A379" s="636"/>
      <c r="B379" s="627">
        <v>38</v>
      </c>
      <c r="C379" s="622"/>
      <c r="D379" s="641"/>
      <c r="E379" s="637"/>
      <c r="F379" s="638"/>
      <c r="G379" s="637"/>
    </row>
    <row r="380" spans="1:7" x14ac:dyDescent="0.35">
      <c r="A380" s="636"/>
      <c r="B380" s="627">
        <v>39</v>
      </c>
      <c r="C380" s="622"/>
      <c r="D380" s="641"/>
      <c r="E380" s="637"/>
      <c r="F380" s="638"/>
      <c r="G380" s="637"/>
    </row>
    <row r="381" spans="1:7" x14ac:dyDescent="0.35">
      <c r="A381" s="636"/>
      <c r="B381" s="627">
        <v>40</v>
      </c>
      <c r="C381" s="228" t="s">
        <v>825</v>
      </c>
      <c r="D381" s="627">
        <v>53</v>
      </c>
      <c r="E381" s="635" t="s">
        <v>825</v>
      </c>
      <c r="F381" s="634">
        <v>2</v>
      </c>
      <c r="G381" s="634" t="s">
        <v>887</v>
      </c>
    </row>
    <row r="382" spans="1:7" x14ac:dyDescent="0.35">
      <c r="A382" s="636"/>
      <c r="B382" s="627">
        <v>41</v>
      </c>
      <c r="C382" s="622"/>
      <c r="D382" s="641"/>
      <c r="E382" s="637"/>
      <c r="F382" s="638"/>
      <c r="G382" s="637"/>
    </row>
    <row r="383" spans="1:7" x14ac:dyDescent="0.35">
      <c r="A383" s="636"/>
      <c r="B383" s="627">
        <v>42</v>
      </c>
      <c r="C383" s="622"/>
      <c r="D383" s="641"/>
      <c r="E383" s="637"/>
      <c r="F383" s="638"/>
      <c r="G383" s="637"/>
    </row>
    <row r="384" spans="1:7" x14ac:dyDescent="0.35">
      <c r="A384" s="636"/>
      <c r="B384" s="627">
        <v>43</v>
      </c>
      <c r="C384" s="622"/>
      <c r="D384" s="641"/>
      <c r="E384" s="637"/>
      <c r="F384" s="638"/>
      <c r="G384" s="637"/>
    </row>
    <row r="385" spans="1:7" x14ac:dyDescent="0.35">
      <c r="A385" s="636"/>
      <c r="B385" s="627">
        <v>44</v>
      </c>
      <c r="C385" s="622"/>
      <c r="D385" s="641"/>
      <c r="E385" s="637"/>
      <c r="F385" s="638"/>
      <c r="G385" s="637"/>
    </row>
    <row r="386" spans="1:7" x14ac:dyDescent="0.35">
      <c r="A386" s="636"/>
      <c r="B386" s="627">
        <v>45</v>
      </c>
      <c r="C386" s="228" t="s">
        <v>826</v>
      </c>
      <c r="D386" s="627">
        <v>54</v>
      </c>
      <c r="E386" s="635" t="s">
        <v>826</v>
      </c>
      <c r="F386" s="634">
        <v>2</v>
      </c>
      <c r="G386" s="634" t="s">
        <v>888</v>
      </c>
    </row>
    <row r="387" spans="1:7" x14ac:dyDescent="0.35">
      <c r="A387" s="636"/>
      <c r="B387" s="627">
        <v>46</v>
      </c>
      <c r="C387" s="622"/>
      <c r="D387" s="641"/>
      <c r="E387" s="637"/>
      <c r="F387" s="638"/>
      <c r="G387" s="637"/>
    </row>
    <row r="388" spans="1:7" x14ac:dyDescent="0.35">
      <c r="A388" s="636"/>
      <c r="B388" s="627">
        <v>47</v>
      </c>
      <c r="C388" s="622"/>
      <c r="D388" s="641"/>
      <c r="E388" s="637"/>
      <c r="F388" s="638"/>
      <c r="G388" s="637"/>
    </row>
    <row r="389" spans="1:7" x14ac:dyDescent="0.35">
      <c r="A389" s="636"/>
      <c r="B389" s="627">
        <v>48</v>
      </c>
      <c r="C389" s="622"/>
      <c r="D389" s="641"/>
      <c r="E389" s="637"/>
      <c r="F389" s="638"/>
      <c r="G389" s="637"/>
    </row>
    <row r="390" spans="1:7" x14ac:dyDescent="0.35">
      <c r="A390" s="636"/>
      <c r="B390" s="627">
        <v>49</v>
      </c>
      <c r="C390" s="622"/>
      <c r="D390" s="625"/>
      <c r="E390" s="637"/>
      <c r="F390" s="638"/>
      <c r="G390" s="637"/>
    </row>
    <row r="391" spans="1:7" x14ac:dyDescent="0.35">
      <c r="A391" s="636"/>
      <c r="B391" s="627">
        <v>50</v>
      </c>
      <c r="C391" s="228" t="s">
        <v>837</v>
      </c>
      <c r="D391" s="627">
        <v>55</v>
      </c>
      <c r="E391" s="635" t="s">
        <v>837</v>
      </c>
      <c r="F391" s="634">
        <v>2</v>
      </c>
      <c r="G391" s="634" t="s">
        <v>886</v>
      </c>
    </row>
    <row r="392" spans="1:7" x14ac:dyDescent="0.35">
      <c r="A392" s="636"/>
      <c r="B392" s="627">
        <v>51</v>
      </c>
      <c r="C392" s="622"/>
      <c r="D392" s="641"/>
      <c r="E392" s="637"/>
      <c r="F392" s="638"/>
      <c r="G392" s="637"/>
    </row>
    <row r="393" spans="1:7" x14ac:dyDescent="0.35">
      <c r="A393" s="636"/>
      <c r="B393" s="627">
        <v>52</v>
      </c>
      <c r="C393" s="622"/>
      <c r="D393" s="641"/>
      <c r="E393" s="637"/>
      <c r="F393" s="638"/>
      <c r="G393" s="637"/>
    </row>
    <row r="394" spans="1:7" x14ac:dyDescent="0.35">
      <c r="A394" s="636"/>
      <c r="B394" s="627">
        <v>53</v>
      </c>
      <c r="C394" s="622"/>
      <c r="D394" s="625"/>
      <c r="E394" s="637"/>
      <c r="F394" s="638"/>
      <c r="G394" s="637"/>
    </row>
    <row r="395" spans="1:7" x14ac:dyDescent="0.35">
      <c r="A395" s="636"/>
      <c r="B395" s="627">
        <v>54</v>
      </c>
      <c r="C395" s="622"/>
      <c r="D395" s="625"/>
      <c r="E395" s="637"/>
      <c r="F395" s="638"/>
      <c r="G395" s="637"/>
    </row>
    <row r="396" spans="1:7" x14ac:dyDescent="0.35">
      <c r="A396" s="636"/>
      <c r="B396" s="627">
        <v>55</v>
      </c>
      <c r="C396" s="228" t="s">
        <v>827</v>
      </c>
      <c r="D396" s="627">
        <v>56</v>
      </c>
      <c r="E396" s="635" t="s">
        <v>827</v>
      </c>
      <c r="F396" s="634">
        <v>2</v>
      </c>
      <c r="G396" s="634" t="s">
        <v>882</v>
      </c>
    </row>
    <row r="397" spans="1:7" x14ac:dyDescent="0.35">
      <c r="A397" s="636"/>
      <c r="B397" s="627">
        <v>56</v>
      </c>
      <c r="C397" s="622"/>
      <c r="D397" s="641"/>
      <c r="E397" s="637"/>
      <c r="F397" s="638"/>
      <c r="G397" s="637"/>
    </row>
    <row r="398" spans="1:7" x14ac:dyDescent="0.35">
      <c r="A398" s="636"/>
      <c r="B398" s="627">
        <v>57</v>
      </c>
      <c r="C398" s="622"/>
      <c r="D398" s="625"/>
      <c r="E398" s="637"/>
      <c r="F398" s="638"/>
      <c r="G398" s="637"/>
    </row>
    <row r="399" spans="1:7" x14ac:dyDescent="0.35">
      <c r="A399" s="636"/>
      <c r="B399" s="627">
        <v>58</v>
      </c>
      <c r="C399" s="622"/>
      <c r="D399" s="625"/>
      <c r="E399" s="637"/>
      <c r="F399" s="638"/>
      <c r="G399" s="637"/>
    </row>
    <row r="400" spans="1:7" x14ac:dyDescent="0.35">
      <c r="A400" s="636"/>
      <c r="B400" s="627">
        <v>59</v>
      </c>
      <c r="C400" s="622"/>
      <c r="D400" s="625"/>
      <c r="E400" s="637"/>
      <c r="F400" s="638"/>
      <c r="G400" s="637"/>
    </row>
    <row r="401" spans="1:7" x14ac:dyDescent="0.35">
      <c r="A401" s="636" t="s">
        <v>991</v>
      </c>
      <c r="B401" s="627">
        <v>1</v>
      </c>
      <c r="C401" s="228" t="s">
        <v>186</v>
      </c>
      <c r="D401" s="627">
        <v>57</v>
      </c>
      <c r="E401" s="633" t="s">
        <v>186</v>
      </c>
      <c r="F401" s="632">
        <v>2</v>
      </c>
      <c r="G401" s="632" t="s">
        <v>870</v>
      </c>
    </row>
    <row r="402" spans="1:7" x14ac:dyDescent="0.35">
      <c r="A402" s="636"/>
      <c r="B402" s="627">
        <v>2</v>
      </c>
      <c r="C402" s="622"/>
      <c r="D402" s="625"/>
      <c r="E402" s="637"/>
      <c r="F402" s="638"/>
      <c r="G402" s="637"/>
    </row>
    <row r="403" spans="1:7" x14ac:dyDescent="0.35">
      <c r="A403" s="636"/>
      <c r="B403" s="627">
        <v>3</v>
      </c>
      <c r="C403" s="622"/>
      <c r="D403" s="625"/>
      <c r="E403" s="637"/>
      <c r="F403" s="638"/>
      <c r="G403" s="637"/>
    </row>
    <row r="404" spans="1:7" x14ac:dyDescent="0.35">
      <c r="A404" s="636"/>
      <c r="B404" s="627">
        <v>4</v>
      </c>
      <c r="C404" s="622"/>
      <c r="D404" s="625"/>
      <c r="E404" s="637"/>
      <c r="F404" s="638"/>
      <c r="G404" s="637"/>
    </row>
    <row r="405" spans="1:7" x14ac:dyDescent="0.35">
      <c r="A405" s="636"/>
      <c r="B405" s="627">
        <v>5</v>
      </c>
      <c r="C405" s="622"/>
      <c r="D405" s="625"/>
      <c r="E405" s="637"/>
      <c r="F405" s="638"/>
      <c r="G405" s="637"/>
    </row>
  </sheetData>
  <mergeCells count="7">
    <mergeCell ref="B3:C3"/>
    <mergeCell ref="A1:G1"/>
    <mergeCell ref="A3:A4"/>
    <mergeCell ref="B4:C4"/>
    <mergeCell ref="D3:E4"/>
    <mergeCell ref="F3:F4"/>
    <mergeCell ref="G3: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MENU</vt:lpstr>
      <vt:lpstr>IDENTITAS PRODI-Forlap Dikti</vt:lpstr>
      <vt:lpstr>COVER</vt:lpstr>
      <vt:lpstr>A. Visi Misi</vt:lpstr>
      <vt:lpstr>B. Profil</vt:lpstr>
      <vt:lpstr>C. CP</vt:lpstr>
      <vt:lpstr>Rumpun Ilmu Asli</vt:lpstr>
      <vt:lpstr>Bahan kajian asli</vt:lpstr>
      <vt:lpstr>Rumpun Ilmu-EDIT</vt:lpstr>
      <vt:lpstr>D. Membentuk SKS &amp; MK</vt:lpstr>
      <vt:lpstr>MAPING MK &amp; SKS</vt:lpstr>
      <vt:lpstr>E. Koneksi antar Unsur dlm MK</vt:lpstr>
      <vt:lpstr>rekap BAHAN KAJIAN</vt:lpstr>
      <vt:lpstr>F. Peta wajib &amp; pilihan</vt:lpstr>
      <vt:lpstr>G. Proporsi</vt:lpstr>
      <vt:lpstr>H. Peta Distribusi MK</vt:lpstr>
      <vt:lpstr>I. Daftar Sebaran</vt:lpstr>
      <vt:lpstr>Pancasila</vt:lpstr>
      <vt:lpstr>master - DAFTAR MK</vt:lpstr>
      <vt:lpstr>'C. CP'!Print_Area</vt:lpstr>
      <vt:lpstr>'H. Peta Distribusi MK'!Print_Area</vt:lpstr>
      <vt:lpstr>'I. Daftar Sebaran'!Print_Area</vt:lpstr>
      <vt:lpstr>'E. Koneksi antar Unsur dlm MK'!Print_Titles</vt:lpstr>
      <vt:lpstr>'F. Peta wajib &amp; pilihan'!Print_Titles</vt:lpstr>
      <vt:lpstr>'G. Proporsi'!Print_Titles</vt:lpstr>
      <vt:lpstr>'rekap BAHAN KAJIAN'!Print_Titles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Ma'ruf Bahruddin</cp:lastModifiedBy>
  <cp:lastPrinted>2019-08-24T02:51:06Z</cp:lastPrinted>
  <dcterms:created xsi:type="dcterms:W3CDTF">2015-11-18T05:44:18Z</dcterms:created>
  <dcterms:modified xsi:type="dcterms:W3CDTF">2024-11-11T02:36:04Z</dcterms:modified>
</cp:coreProperties>
</file>